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Приложение 5" sheetId="1" r:id="rId1"/>
    <sheet name="Приложение 7" sheetId="3" r:id="rId2"/>
  </sheets>
  <calcPr calcId="144525"/>
</workbook>
</file>

<file path=xl/calcChain.xml><?xml version="1.0" encoding="utf-8"?>
<calcChain xmlns="http://schemas.openxmlformats.org/spreadsheetml/2006/main">
  <c r="I31" i="3" l="1"/>
  <c r="I30" i="3" s="1"/>
  <c r="I29" i="3" s="1"/>
  <c r="H50" i="3"/>
  <c r="J32" i="3"/>
  <c r="J31" i="3" s="1"/>
  <c r="J30" i="3" s="1"/>
  <c r="J29" i="3" s="1"/>
  <c r="J13" i="3"/>
  <c r="I7" i="3"/>
  <c r="I12" i="3"/>
  <c r="J11" i="3"/>
  <c r="J9" i="3"/>
  <c r="I6" i="3" l="1"/>
  <c r="J7" i="3"/>
  <c r="J6" i="3"/>
  <c r="J40" i="3"/>
  <c r="H40" i="3"/>
  <c r="J4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8" i="3"/>
  <c r="I33" i="3"/>
  <c r="I5" i="3" l="1"/>
  <c r="I4" i="3" s="1"/>
  <c r="I50" i="3" s="1"/>
  <c r="H38" i="3"/>
  <c r="H26" i="3"/>
  <c r="H12" i="3"/>
  <c r="J12" i="3" s="1"/>
  <c r="H7" i="3"/>
  <c r="L14" i="1"/>
  <c r="M14" i="1"/>
  <c r="H31" i="3" l="1"/>
  <c r="H30" i="3" s="1"/>
  <c r="H29" i="3" s="1"/>
  <c r="N11" i="1" l="1"/>
  <c r="L12" i="1" l="1"/>
  <c r="I35" i="3" l="1"/>
  <c r="I21" i="3"/>
  <c r="H21" i="3"/>
  <c r="J49" i="3"/>
  <c r="J43" i="3"/>
  <c r="I42" i="3"/>
  <c r="I40" i="3" s="1"/>
  <c r="H42" i="3"/>
  <c r="H39" i="3" s="1"/>
  <c r="J36" i="3"/>
  <c r="J35" i="3" s="1"/>
  <c r="H35" i="3"/>
  <c r="H33" i="3"/>
  <c r="I15" i="3"/>
  <c r="H15" i="3"/>
  <c r="H14" i="3" s="1"/>
  <c r="J42" i="3" l="1"/>
  <c r="M16" i="1"/>
  <c r="L16" i="1"/>
  <c r="N10" i="1"/>
  <c r="I39" i="3" l="1"/>
  <c r="I38" i="3" s="1"/>
  <c r="H37" i="3"/>
  <c r="N15" i="1"/>
  <c r="N14" i="1" s="1"/>
  <c r="J39" i="3" l="1"/>
  <c r="I20" i="3"/>
  <c r="I19" i="3" s="1"/>
  <c r="I18" i="3" s="1"/>
  <c r="H48" i="3"/>
  <c r="H20" i="3"/>
  <c r="H25" i="3"/>
  <c r="H24" i="3" s="1"/>
  <c r="J34" i="3"/>
  <c r="J33" i="3" s="1"/>
  <c r="I10" i="3"/>
  <c r="N17" i="1"/>
  <c r="N16" i="1" s="1"/>
  <c r="N19" i="1"/>
  <c r="N9" i="1"/>
  <c r="N8" i="1" s="1"/>
  <c r="N13" i="1"/>
  <c r="M18" i="1"/>
  <c r="M12" i="1"/>
  <c r="I37" i="3" l="1"/>
  <c r="J37" i="3" s="1"/>
  <c r="J38" i="3"/>
  <c r="M20" i="1"/>
  <c r="H19" i="3"/>
  <c r="H18" i="3" s="1"/>
  <c r="H47" i="3"/>
  <c r="J48" i="3"/>
  <c r="H6" i="3"/>
  <c r="H5" i="3" s="1"/>
  <c r="I26" i="3"/>
  <c r="I25" i="3" s="1"/>
  <c r="H4" i="3" l="1"/>
  <c r="J5" i="3"/>
  <c r="J4" i="3" s="1"/>
  <c r="J50" i="3" s="1"/>
  <c r="H46" i="3"/>
  <c r="J47" i="3"/>
  <c r="I24" i="3"/>
  <c r="J46" i="3" l="1"/>
  <c r="H45" i="3"/>
  <c r="J45" i="3" l="1"/>
  <c r="H44" i="3"/>
  <c r="J44" i="3" s="1"/>
  <c r="N12" i="1"/>
  <c r="N18" i="1" l="1"/>
  <c r="N20" i="1" s="1"/>
  <c r="L18" i="1"/>
  <c r="L20" i="1" s="1"/>
</calcChain>
</file>

<file path=xl/sharedStrings.xml><?xml version="1.0" encoding="utf-8"?>
<sst xmlns="http://schemas.openxmlformats.org/spreadsheetml/2006/main" count="217" uniqueCount="93">
  <si>
    <t>РЗ</t>
  </si>
  <si>
    <t>ПР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</si>
  <si>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</si>
  <si>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</si>
  <si>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</si>
  <si>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</si>
  <si>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</si>
  <si>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</si>
  <si>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 и кинематография</t>
  </si>
  <si>
    <t>Межбюджетные трансферты бюджетам субъектов РФ и муниципальных образований общего характера</t>
  </si>
  <si>
    <t>Прочие  межбюджетные трансферты общего характера</t>
  </si>
  <si>
    <t>Всего расходов</t>
  </si>
  <si>
    <t>01</t>
  </si>
  <si>
    <t>02</t>
  </si>
  <si>
    <t>04</t>
  </si>
  <si>
    <t>03</t>
  </si>
  <si>
    <t>05</t>
  </si>
  <si>
    <t>08</t>
  </si>
  <si>
    <t xml:space="preserve">Утвержденный план </t>
  </si>
  <si>
    <t>Уточненный план</t>
  </si>
  <si>
    <t>Наименование</t>
  </si>
  <si>
    <t>Код</t>
  </si>
  <si>
    <t>Рз</t>
  </si>
  <si>
    <t>Пр</t>
  </si>
  <si>
    <t>ЦСР</t>
  </si>
  <si>
    <t>Прочие межбюджетные трансферты общего характера</t>
  </si>
  <si>
    <t>Уплата налогов, сборов и иных платежей</t>
  </si>
  <si>
    <t>Другие вопросы в области культуры ,кинематографии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</si>
  <si>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</si>
  <si>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</si>
  <si>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Изменения</t>
  </si>
  <si>
    <t>рублей</t>
  </si>
  <si>
    <t xml:space="preserve">                                                                                                                     </t>
  </si>
  <si>
    <t>Функционирование  Правительства РФ высших исполнительных органов государственной власти субъектов РФ, местных администраций</t>
  </si>
  <si>
    <t>Внесено изменений</t>
  </si>
  <si>
    <t>Общегосударственные  вопросы</t>
  </si>
  <si>
    <t>Функционирование Правительства РФ, высших исполнительных органов государственной власти субъектов РФ, местных  администраций</t>
  </si>
  <si>
    <t>01 2 00 00000</t>
  </si>
  <si>
    <t>Руководство и управление в сфере установленных  функций  государственной власти  субъектов РФ и органов местного самоуправления</t>
  </si>
  <si>
    <t>01 2 00 10000</t>
  </si>
  <si>
    <t xml:space="preserve">Центральный аппарат </t>
  </si>
  <si>
    <t>01 2 00 10110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</si>
  <si>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</si>
  <si>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</si>
  <si>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Глава местной администрации (исполнительно-распорядительного органа муниципального образования)</t>
  </si>
  <si>
    <t>01 2 00  10130</t>
  </si>
  <si>
    <t>01 2 00 10130</t>
  </si>
  <si>
    <t>02 0 00 00000</t>
  </si>
  <si>
    <t>02 5 00 00000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</si>
  <si>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</si>
  <si>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02 5 00 10820</t>
  </si>
  <si>
    <t>Осуществление полномочий по  первичному воинскому учету на территориях, где отсутствуют военные комиссариаты</t>
  </si>
  <si>
    <t>01 4 00 51180</t>
  </si>
  <si>
    <t xml:space="preserve">Культура и кинематография  </t>
  </si>
  <si>
    <t>Межбюджетные трансферты общего характера бюджетам субъектов РФ и муниципальных образований</t>
  </si>
  <si>
    <t>Межбюджетные трансферты общего характера</t>
  </si>
  <si>
    <t>98 0 00 00000</t>
  </si>
  <si>
    <t>98 5 00 00000</t>
  </si>
  <si>
    <t>Межбюджетные трансферты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</si>
  <si>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98 5 00 60510</t>
  </si>
  <si>
    <t>Перечисления другим бюджетам бюджетной системы Российской Федерации</t>
  </si>
  <si>
    <t xml:space="preserve">Распределение бюджетных ассигнований по разделам, подразделам, целевым статьям и видам классификации </t>
  </si>
  <si>
    <t>92 9 00 18090</t>
  </si>
  <si>
    <t>44 1 00 66510</t>
  </si>
  <si>
    <t>13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</si>
  <si>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</si>
  <si>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                                                                                                                                                     к решению Совета   депутатов</t>
  </si>
  <si>
    <t>11</t>
  </si>
  <si>
    <t>Резервные фонды</t>
  </si>
  <si>
    <t>100</t>
  </si>
  <si>
    <t>Закупка товаров, работ и услуг для муниципальных нужд</t>
  </si>
  <si>
    <t>200</t>
  </si>
  <si>
    <t>99 1 00 00000</t>
  </si>
  <si>
    <t>Резервные средства</t>
  </si>
  <si>
    <t>99 1 00 14100</t>
  </si>
  <si>
    <t>870</t>
  </si>
  <si>
    <t>0250010820</t>
  </si>
  <si>
    <t>303</t>
  </si>
  <si>
    <t>92 9 00 18070</t>
  </si>
  <si>
    <t>Организация и содержание мест захоронения</t>
  </si>
  <si>
    <t>Сбор и удаление твердых отходов</t>
  </si>
  <si>
    <t>Иные межбюджетные ассигнования</t>
  </si>
  <si>
    <t>Бурановского сельсовета</t>
  </si>
  <si>
    <t>Культура, кинематография</t>
  </si>
  <si>
    <t>Другие вопросы в области культуры,кинематографии</t>
  </si>
  <si>
    <t>Межбюджетные трансферты</t>
  </si>
  <si>
    <t>Иные межбюджетные трансферты</t>
  </si>
  <si>
    <t xml:space="preserve">                                                 от                              2018г. № </t>
  </si>
  <si>
    <t>Распределение бюджетных ассигнований по разделам и подразделам классификации расходов  бюджета поселения на 2018 год</t>
  </si>
  <si>
    <t>72 1 00S0260</t>
  </si>
  <si>
    <t xml:space="preserve">Приложение № 7 к решению Совета депутатов Бурановского сельсовета от                       2018 г.№            </t>
  </si>
  <si>
    <t xml:space="preserve">                                                                                                                                                            Приложение № 5</t>
  </si>
  <si>
    <t>00 0 00 00000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</si>
</sst>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wrapText="1" shrinkToFit="1"/>
    </xf>
    <xf numFmtId="164" fontId="8" fillId="0" borderId="1" xfId="0" applyNumberFormat="1" applyFont="1" applyFill="1" applyBorder="1" applyAlignment="1">
      <alignment horizontal="center" wrapText="1" shrinkToFit="1"/>
    </xf>
    <xf numFmtId="0" fontId="8" fillId="0" borderId="1" xfId="0" applyFont="1" applyBorder="1" applyAlignment="1">
      <alignment horizontal="left" wrapText="1" shrinkToFit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 shrinkToFit="1"/>
    </xf>
    <xf numFmtId="164" fontId="8" fillId="0" borderId="2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wrapText="1" shrinkToFit="1"/>
    </xf>
    <xf numFmtId="0" fontId="10" fillId="0" borderId="1" xfId="0" applyFont="1" applyBorder="1"/>
    <xf numFmtId="0" fontId="1" fillId="0" borderId="1" xfId="0" applyFont="1" applyBorder="1" applyAlignment="1">
      <alignment horizontal="left" wrapText="1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1619250</xdr:colOff>
      <xdr:row>3</xdr:row>
      <xdr:rowOff>231321</xdr:rowOff>
    </xdr:from>
    <xdr:to>
      <xdr:col>12</xdr:col>
      <xdr:colOff>1088571</xdr:colOff>
      <xdr:row>3</xdr:row>
      <xdr:rowOff>231321</xdr:rowOff>
    </xdr:to>
    <xdr:cxnSp macro="">
      <xdr:nvCxnSpPr>
        <xdr:cNvPr id="3" name="Прямая соединительная линия 2"/>
        <xdr:cNvCxnSpPr/>
      </xdr:nvCxnSpPr>
      <xdr:spPr>
        <a:xfrm>
          <a:off x="8735786" y="966107"/>
          <a:ext cx="11974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462643</xdr:colOff>
      <xdr:row>4</xdr:row>
      <xdr:rowOff>13607</xdr:rowOff>
    </xdr:from>
    <xdr:to>
      <xdr:col>13</xdr:col>
      <xdr:colOff>789215</xdr:colOff>
      <xdr:row>4</xdr:row>
      <xdr:rowOff>13607</xdr:rowOff>
    </xdr:to>
    <xdr:cxnSp macro="">
      <xdr:nvCxnSpPr>
        <xdr:cNvPr id="5" name="Прямая соединительная линия 4"/>
        <xdr:cNvCxnSpPr/>
      </xdr:nvCxnSpPr>
      <xdr:spPr>
        <a:xfrm>
          <a:off x="10599964" y="993321"/>
          <a:ext cx="3265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tabSelected="1" zoomScale="70" zoomScaleNormal="70" workbookViewId="0">
      <selection activeCell="Q10" sqref="Q10"/>
    </sheetView>
  </sheetViews>
  <sheetFormatPr defaultRowHeight="15" x14ac:dyDescent="0.25"/>
  <cols>
    <col min="1" max="1" width="4.42578125" customWidth="1"/>
    <col min="2" max="8" width="8.85546875" hidden="1" customWidth="1"/>
    <col min="9" max="9" width="88" customWidth="1"/>
    <col min="10" max="10" width="6.85546875" customWidth="1"/>
    <col min="11" max="11" width="7.42578125" customWidth="1"/>
    <col min="12" max="12" width="26" customWidth="1"/>
    <col min="13" max="13" width="19.28515625" customWidth="1"/>
    <col min="14" max="14" width="23" customWidth="1"/>
  </cols>
  <sheetData>
    <row r="1" spans="9:16" ht="18.75" x14ac:dyDescent="0.3">
      <c r="I1" s="55" t="s">
        <v>91</v>
      </c>
      <c r="J1" s="55"/>
      <c r="K1" s="55"/>
      <c r="L1" s="55"/>
      <c r="M1" s="55"/>
      <c r="N1" s="55"/>
      <c r="O1" s="1"/>
      <c r="P1" s="1"/>
    </row>
    <row r="2" spans="9:16" ht="18.75" x14ac:dyDescent="0.3">
      <c r="I2" s="55" t="s">
        <v>66</v>
      </c>
      <c r="J2" s="55"/>
      <c r="K2" s="55"/>
      <c r="L2" s="55"/>
      <c r="M2" s="55"/>
      <c r="N2" s="55"/>
      <c r="O2" s="50"/>
      <c r="P2" s="50"/>
    </row>
    <row r="3" spans="9:16" ht="18.75" x14ac:dyDescent="0.3">
      <c r="I3" s="59" t="s">
        <v>82</v>
      </c>
      <c r="J3" s="59"/>
      <c r="K3" s="59"/>
      <c r="L3" s="59"/>
      <c r="M3" s="59"/>
      <c r="N3" s="59"/>
      <c r="O3" s="28"/>
      <c r="P3" s="28"/>
    </row>
    <row r="4" spans="9:16" ht="18.75" x14ac:dyDescent="0.3">
      <c r="I4" s="3"/>
      <c r="J4" s="1"/>
      <c r="K4" s="1"/>
      <c r="L4" s="58" t="s">
        <v>87</v>
      </c>
      <c r="M4" s="58"/>
      <c r="N4" s="58"/>
      <c r="O4" s="1"/>
      <c r="P4" s="1"/>
    </row>
    <row r="5" spans="9:16" ht="20.45" customHeight="1" x14ac:dyDescent="0.3">
      <c r="I5" s="56" t="s">
        <v>88</v>
      </c>
      <c r="J5" s="57"/>
      <c r="K5" s="57"/>
      <c r="L5" s="57"/>
      <c r="M5" s="57"/>
      <c r="N5" s="57"/>
      <c r="O5" s="1"/>
      <c r="P5" s="1"/>
    </row>
    <row r="6" spans="9:16" ht="18.75" x14ac:dyDescent="0.3">
      <c r="I6" s="2" t="s">
        <v>32</v>
      </c>
      <c r="J6" s="1"/>
      <c r="K6" s="1"/>
      <c r="L6" s="1"/>
      <c r="M6" s="1"/>
      <c r="N6" s="51" t="s">
        <v>31</v>
      </c>
      <c r="O6" s="1"/>
      <c r="P6" s="1"/>
    </row>
    <row r="7" spans="9:16" ht="40.5" x14ac:dyDescent="0.3">
      <c r="I7" s="4" t="s">
        <v>20</v>
      </c>
      <c r="J7" s="5" t="s">
        <v>0</v>
      </c>
      <c r="K7" s="5" t="s">
        <v>1</v>
      </c>
      <c r="L7" s="5" t="s">
        <v>18</v>
      </c>
      <c r="M7" s="6" t="s">
        <v>34</v>
      </c>
      <c r="N7" s="6" t="s">
        <v>19</v>
      </c>
      <c r="O7" s="1"/>
      <c r="P7" s="1"/>
    </row>
    <row r="8" spans="9:16" ht="19.149999999999999" customHeight="1" x14ac:dyDescent="0.35">
      <c r="I8" s="7" t="s">
        <v>2</v>
      </c>
      <c r="J8" s="8" t="s">
        <v>12</v>
      </c>
      <c r="K8" s="9"/>
      <c r="L8" s="5">
        <v>1457918.15</v>
      </c>
      <c r="M8" s="10">
        <v>0</v>
      </c>
      <c r="N8" s="10">
        <f>N9+N10+N11</f>
        <v>1515918.15</v>
      </c>
      <c r="O8" s="1"/>
      <c r="P8" s="1"/>
    </row>
    <row r="9" spans="9:16" ht="40.9" customHeight="1" x14ac:dyDescent="0.35">
      <c r="I9" s="7" t="s">
        <v>33</v>
      </c>
      <c r="J9" s="8" t="s">
        <v>12</v>
      </c>
      <c r="K9" s="8" t="s">
        <v>14</v>
      </c>
      <c r="L9" s="5">
        <v>1428996.15</v>
      </c>
      <c r="M9" s="10">
        <v>58000</v>
      </c>
      <c r="N9" s="10">
        <f>L9+M9</f>
        <v>1486996.15</v>
      </c>
      <c r="O9" s="1"/>
      <c r="P9" s="1"/>
    </row>
    <row r="10" spans="9:16" ht="27.75" customHeight="1" x14ac:dyDescent="0.35">
      <c r="I10" s="7" t="s">
        <v>68</v>
      </c>
      <c r="J10" s="8" t="s">
        <v>12</v>
      </c>
      <c r="K10" s="8" t="s">
        <v>67</v>
      </c>
      <c r="L10" s="5">
        <v>10000</v>
      </c>
      <c r="M10" s="10">
        <v>0</v>
      </c>
      <c r="N10" s="10">
        <f>L10+M10</f>
        <v>10000</v>
      </c>
      <c r="O10" s="1"/>
      <c r="P10" s="1"/>
    </row>
    <row r="11" spans="9:16" ht="22.5" customHeight="1" x14ac:dyDescent="0.35">
      <c r="I11" s="7" t="s">
        <v>3</v>
      </c>
      <c r="J11" s="8" t="s">
        <v>12</v>
      </c>
      <c r="K11" s="8">
        <v>13</v>
      </c>
      <c r="L11" s="5">
        <v>18922</v>
      </c>
      <c r="M11" s="10">
        <v>0</v>
      </c>
      <c r="N11" s="10">
        <f>L11+M11</f>
        <v>18922</v>
      </c>
      <c r="O11" s="1"/>
      <c r="P11" s="1"/>
    </row>
    <row r="12" spans="9:16" ht="24.6" customHeight="1" x14ac:dyDescent="0.35">
      <c r="I12" s="7" t="s">
        <v>4</v>
      </c>
      <c r="J12" s="8" t="s">
        <v>13</v>
      </c>
      <c r="K12" s="9"/>
      <c r="L12" s="5">
        <f>L13</f>
        <v>55600</v>
      </c>
      <c r="M12" s="10">
        <f>M13</f>
        <v>0</v>
      </c>
      <c r="N12" s="10">
        <f>N13</f>
        <v>55600</v>
      </c>
      <c r="O12" s="1"/>
      <c r="P12" s="1"/>
    </row>
    <row r="13" spans="9:16" ht="21" customHeight="1" x14ac:dyDescent="0.35">
      <c r="I13" s="7" t="s">
        <v>5</v>
      </c>
      <c r="J13" s="8" t="s">
        <v>13</v>
      </c>
      <c r="K13" s="8" t="s">
        <v>15</v>
      </c>
      <c r="L13" s="5">
        <v>55600</v>
      </c>
      <c r="M13" s="10">
        <v>0</v>
      </c>
      <c r="N13" s="10">
        <f>L13+M13</f>
        <v>55600</v>
      </c>
      <c r="O13" s="1"/>
      <c r="P13" s="1"/>
    </row>
    <row r="14" spans="9:16" ht="25.5" customHeight="1" x14ac:dyDescent="0.35">
      <c r="I14" s="7" t="s">
        <v>6</v>
      </c>
      <c r="J14" s="8" t="s">
        <v>16</v>
      </c>
      <c r="K14" s="9"/>
      <c r="L14" s="5">
        <f>L15</f>
        <v>701269</v>
      </c>
      <c r="M14" s="10">
        <f>M15</f>
        <v>0</v>
      </c>
      <c r="N14" s="10">
        <f>N15</f>
        <v>701269</v>
      </c>
      <c r="O14" s="1"/>
      <c r="P14" s="1"/>
    </row>
    <row r="15" spans="9:16" ht="24" customHeight="1" x14ac:dyDescent="0.35">
      <c r="I15" s="7" t="s">
        <v>7</v>
      </c>
      <c r="J15" s="8" t="s">
        <v>16</v>
      </c>
      <c r="K15" s="8" t="s">
        <v>15</v>
      </c>
      <c r="L15" s="5">
        <v>701269</v>
      </c>
      <c r="M15" s="10">
        <v>0</v>
      </c>
      <c r="N15" s="10">
        <f>L15+M15</f>
        <v>701269</v>
      </c>
      <c r="O15" s="1"/>
      <c r="P15" s="1"/>
    </row>
    <row r="16" spans="9:16" ht="24.75" customHeight="1" x14ac:dyDescent="0.35">
      <c r="I16" s="7" t="s">
        <v>8</v>
      </c>
      <c r="J16" s="8" t="s">
        <v>17</v>
      </c>
      <c r="K16" s="9"/>
      <c r="L16" s="5">
        <f>L17</f>
        <v>5117</v>
      </c>
      <c r="M16" s="10">
        <f>M17</f>
        <v>0</v>
      </c>
      <c r="N16" s="10">
        <f>N17</f>
        <v>5117</v>
      </c>
      <c r="O16" s="1"/>
      <c r="P16" s="1"/>
    </row>
    <row r="17" spans="9:16" ht="24" customHeight="1" x14ac:dyDescent="0.35">
      <c r="I17" s="11" t="s">
        <v>27</v>
      </c>
      <c r="J17" s="8" t="s">
        <v>17</v>
      </c>
      <c r="K17" s="8" t="s">
        <v>14</v>
      </c>
      <c r="L17" s="5">
        <v>5117</v>
      </c>
      <c r="M17" s="10">
        <v>0</v>
      </c>
      <c r="N17" s="10">
        <f>L17+M17</f>
        <v>5117</v>
      </c>
      <c r="O17" s="1"/>
      <c r="P17" s="1"/>
    </row>
    <row r="18" spans="9:16" ht="44.45" customHeight="1" x14ac:dyDescent="0.35">
      <c r="I18" s="7" t="s">
        <v>9</v>
      </c>
      <c r="J18" s="8">
        <v>14</v>
      </c>
      <c r="K18" s="9"/>
      <c r="L18" s="5">
        <f>L19</f>
        <v>46800</v>
      </c>
      <c r="M18" s="10">
        <f>M19</f>
        <v>0</v>
      </c>
      <c r="N18" s="10">
        <f>N19</f>
        <v>46800</v>
      </c>
      <c r="O18" s="1"/>
      <c r="P18" s="1"/>
    </row>
    <row r="19" spans="9:16" ht="22.5" customHeight="1" x14ac:dyDescent="0.35">
      <c r="I19" s="7" t="s">
        <v>10</v>
      </c>
      <c r="J19" s="8">
        <v>14</v>
      </c>
      <c r="K19" s="8" t="s">
        <v>15</v>
      </c>
      <c r="L19" s="5">
        <v>46800</v>
      </c>
      <c r="M19" s="10">
        <v>0</v>
      </c>
      <c r="N19" s="10">
        <f>L19+M19</f>
        <v>46800</v>
      </c>
      <c r="O19" s="1"/>
      <c r="P19" s="1"/>
    </row>
    <row r="20" spans="9:16" ht="21" x14ac:dyDescent="0.35">
      <c r="I20" s="12" t="s">
        <v>11</v>
      </c>
      <c r="J20" s="13"/>
      <c r="K20" s="13"/>
      <c r="L20" s="10">
        <f>L8+L12+L14+L16+L18</f>
        <v>2266704.15</v>
      </c>
      <c r="M20" s="10">
        <f>M8+M12+M14+M16+M18</f>
        <v>0</v>
      </c>
      <c r="N20" s="10">
        <f>N8+N12+N14+N16+N18</f>
        <v>2324704.15</v>
      </c>
      <c r="O20" s="1"/>
      <c r="P20" s="1"/>
    </row>
  </sheetData>
  <mergeCells count="5">
    <mergeCell ref="I1:N1"/>
    <mergeCell ref="I5:N5"/>
    <mergeCell ref="L4:N4"/>
    <mergeCell ref="I2:N2"/>
    <mergeCell ref="I3:N3"/>
  </mergeCells>
  <pageMargins left="1.1811023622047245" right="0.39370078740157483" top="0.74803149606299213" bottom="0.74803149606299213" header="0.31496062992125984" footer="0.31496062992125984"/>
  <pageSetup paperSize="9" scale="73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topLeftCell="A62" zoomScale="85" zoomScaleNormal="85" workbookViewId="0">
      <selection activeCell="L13" sqref="L13"/>
    </sheetView>
  </sheetViews>
  <sheetFormatPr defaultRowHeight="15" x14ac:dyDescent="0.25"/>
  <cols>
    <col min="2" max="2" width="59.42578125" customWidth="1"/>
    <col min="3" max="3" width="7.85546875" customWidth="1"/>
    <col min="4" max="4" width="6" customWidth="1"/>
    <col min="5" max="5" width="8.7109375" customWidth="1"/>
    <col min="6" max="6" width="17.140625" customWidth="1"/>
    <col min="7" max="7" width="6.7109375" customWidth="1"/>
    <col min="8" max="8" width="13.85546875" customWidth="1"/>
    <col min="9" max="10" width="13.28515625" customWidth="1"/>
  </cols>
  <sheetData>
    <row r="1" spans="2:10" ht="36.6" customHeight="1" x14ac:dyDescent="0.3">
      <c r="B1" s="17"/>
      <c r="F1" s="60" t="s">
        <v>90</v>
      </c>
      <c r="G1" s="60"/>
      <c r="H1" s="60"/>
      <c r="I1" s="61"/>
      <c r="J1" s="61"/>
    </row>
    <row r="2" spans="2:10" ht="46.15" customHeight="1" x14ac:dyDescent="0.25">
      <c r="B2" s="62" t="s">
        <v>61</v>
      </c>
      <c r="C2" s="62"/>
      <c r="D2" s="62"/>
      <c r="E2" s="62"/>
      <c r="F2" s="62"/>
      <c r="G2" s="62"/>
      <c r="H2" s="62"/>
      <c r="I2" s="63"/>
      <c r="J2" s="63"/>
    </row>
    <row r="3" spans="2:10" ht="31.5" x14ac:dyDescent="0.25">
      <c r="B3" s="26" t="s">
        <v>20</v>
      </c>
      <c r="C3" s="27" t="s">
        <v>21</v>
      </c>
      <c r="D3" s="27" t="s">
        <v>22</v>
      </c>
      <c r="E3" s="27" t="s">
        <v>23</v>
      </c>
      <c r="F3" s="27" t="s">
        <v>24</v>
      </c>
      <c r="G3" s="25"/>
      <c r="H3" s="29" t="s">
        <v>18</v>
      </c>
      <c r="I3" s="29" t="s">
        <v>30</v>
      </c>
      <c r="J3" s="29" t="s">
        <v>19</v>
      </c>
    </row>
    <row r="4" spans="2:10" ht="15.75" x14ac:dyDescent="0.25">
      <c r="B4" s="20" t="s">
        <v>35</v>
      </c>
      <c r="C4" s="18">
        <v>303</v>
      </c>
      <c r="D4" s="21" t="s">
        <v>12</v>
      </c>
      <c r="E4" s="19"/>
      <c r="F4" s="19"/>
      <c r="G4" s="19"/>
      <c r="H4" s="48">
        <f>H5+H14+H18</f>
        <v>1457918.15</v>
      </c>
      <c r="I4" s="38">
        <f>I5+I14+I18</f>
        <v>58000</v>
      </c>
      <c r="J4" s="38">
        <f>J5+J14+J18</f>
        <v>1515918.15</v>
      </c>
    </row>
    <row r="5" spans="2:10" ht="51.6" customHeight="1" x14ac:dyDescent="0.25">
      <c r="B5" s="16" t="s">
        <v>36</v>
      </c>
      <c r="C5" s="18">
        <v>303</v>
      </c>
      <c r="D5" s="21" t="s">
        <v>12</v>
      </c>
      <c r="E5" s="21" t="s">
        <v>14</v>
      </c>
      <c r="F5" s="18" t="s">
        <v>37</v>
      </c>
      <c r="G5" s="19"/>
      <c r="H5" s="48">
        <f>H6</f>
        <v>1428996.15</v>
      </c>
      <c r="I5" s="38">
        <f>I6</f>
        <v>58000</v>
      </c>
      <c r="J5" s="38">
        <f>H5+I5</f>
        <v>1486996.15</v>
      </c>
    </row>
    <row r="6" spans="2:10" ht="45.6" customHeight="1" x14ac:dyDescent="0.25">
      <c r="B6" s="16" t="s">
        <v>38</v>
      </c>
      <c r="C6" s="18">
        <v>303</v>
      </c>
      <c r="D6" s="21" t="s">
        <v>12</v>
      </c>
      <c r="E6" s="21" t="s">
        <v>14</v>
      </c>
      <c r="F6" s="18" t="s">
        <v>39</v>
      </c>
      <c r="G6" s="19"/>
      <c r="H6" s="35">
        <f>H7+H12</f>
        <v>1428996.15</v>
      </c>
      <c r="I6" s="38">
        <f>I7+I12</f>
        <v>58000</v>
      </c>
      <c r="J6" s="38">
        <f>J8+J9+J11+J13</f>
        <v>1486996.15</v>
      </c>
    </row>
    <row r="7" spans="2:10" ht="15.75" x14ac:dyDescent="0.25">
      <c r="B7" s="20" t="s">
        <v>40</v>
      </c>
      <c r="C7" s="18">
        <v>303</v>
      </c>
      <c r="D7" s="21" t="s">
        <v>12</v>
      </c>
      <c r="E7" s="21" t="s">
        <v>14</v>
      </c>
      <c r="F7" s="18" t="s">
        <v>41</v>
      </c>
      <c r="G7" s="19"/>
      <c r="H7" s="48">
        <f>H8+H9+H11</f>
        <v>1168024.1499999999</v>
      </c>
      <c r="I7" s="38">
        <f>I8+I9+I11</f>
        <v>23000</v>
      </c>
      <c r="J7" s="38">
        <f>J8+J9+J11</f>
        <v>1191024.1499999999</v>
      </c>
    </row>
    <row r="8" spans="2:10" ht="62.45" customHeight="1" x14ac:dyDescent="0.25">
      <c r="B8" s="16" t="s">
        <v>42</v>
      </c>
      <c r="C8" s="18">
        <v>303</v>
      </c>
      <c r="D8" s="21" t="s">
        <v>12</v>
      </c>
      <c r="E8" s="21" t="s">
        <v>14</v>
      </c>
      <c r="F8" s="18" t="s">
        <v>41</v>
      </c>
      <c r="G8" s="18">
        <v>100</v>
      </c>
      <c r="H8" s="40">
        <v>280232</v>
      </c>
      <c r="I8" s="38">
        <v>0</v>
      </c>
      <c r="J8" s="38">
        <f>H8+I8</f>
        <v>280232</v>
      </c>
    </row>
    <row r="9" spans="2:10" ht="31.5" x14ac:dyDescent="0.25">
      <c r="B9" s="32" t="s">
        <v>43</v>
      </c>
      <c r="C9" s="18">
        <v>303</v>
      </c>
      <c r="D9" s="21" t="s">
        <v>12</v>
      </c>
      <c r="E9" s="21" t="s">
        <v>14</v>
      </c>
      <c r="F9" s="18" t="s">
        <v>41</v>
      </c>
      <c r="G9" s="18">
        <v>200</v>
      </c>
      <c r="H9" s="40">
        <v>840692.15</v>
      </c>
      <c r="I9" s="38">
        <v>23000</v>
      </c>
      <c r="J9" s="38">
        <f>H9+I9</f>
        <v>863692.15</v>
      </c>
    </row>
    <row r="10" spans="2:10" ht="15.75" hidden="1" x14ac:dyDescent="0.25">
      <c r="B10" s="16" t="s">
        <v>26</v>
      </c>
      <c r="C10" s="18">
        <v>303</v>
      </c>
      <c r="D10" s="21" t="s">
        <v>12</v>
      </c>
      <c r="E10" s="21" t="s">
        <v>14</v>
      </c>
      <c r="F10" s="18" t="s">
        <v>41</v>
      </c>
      <c r="G10" s="18">
        <v>850</v>
      </c>
      <c r="H10" s="35">
        <v>15455</v>
      </c>
      <c r="I10" s="38">
        <f>J10-H10</f>
        <v>94545</v>
      </c>
      <c r="J10" s="38">
        <v>110000</v>
      </c>
    </row>
    <row r="11" spans="2:10" ht="20.25" customHeight="1" x14ac:dyDescent="0.25">
      <c r="B11" s="30" t="s">
        <v>81</v>
      </c>
      <c r="C11" s="31">
        <v>303</v>
      </c>
      <c r="D11" s="21" t="s">
        <v>12</v>
      </c>
      <c r="E11" s="21" t="s">
        <v>14</v>
      </c>
      <c r="F11" s="31" t="s">
        <v>41</v>
      </c>
      <c r="G11" s="31">
        <v>800</v>
      </c>
      <c r="H11" s="41">
        <v>47100</v>
      </c>
      <c r="I11" s="38">
        <v>0</v>
      </c>
      <c r="J11" s="38">
        <f>H11+I11</f>
        <v>47100</v>
      </c>
    </row>
    <row r="12" spans="2:10" ht="34.15" customHeight="1" x14ac:dyDescent="0.25">
      <c r="B12" s="16" t="s">
        <v>44</v>
      </c>
      <c r="C12" s="14">
        <v>303</v>
      </c>
      <c r="D12" s="21" t="s">
        <v>12</v>
      </c>
      <c r="E12" s="21" t="s">
        <v>14</v>
      </c>
      <c r="F12" s="14" t="s">
        <v>45</v>
      </c>
      <c r="G12" s="22"/>
      <c r="H12" s="48">
        <f>H13</f>
        <v>260972</v>
      </c>
      <c r="I12" s="38">
        <f>I13</f>
        <v>35000</v>
      </c>
      <c r="J12" s="38">
        <f>H12+I12</f>
        <v>295972</v>
      </c>
    </row>
    <row r="13" spans="2:10" ht="62.45" customHeight="1" x14ac:dyDescent="0.25">
      <c r="B13" s="16" t="s">
        <v>42</v>
      </c>
      <c r="C13" s="14">
        <v>303</v>
      </c>
      <c r="D13" s="21" t="s">
        <v>12</v>
      </c>
      <c r="E13" s="21" t="s">
        <v>14</v>
      </c>
      <c r="F13" s="14" t="s">
        <v>46</v>
      </c>
      <c r="G13" s="14">
        <v>100</v>
      </c>
      <c r="H13" s="40">
        <v>260972</v>
      </c>
      <c r="I13" s="38">
        <v>35000</v>
      </c>
      <c r="J13" s="38">
        <f>H13+I13</f>
        <v>295972</v>
      </c>
    </row>
    <row r="14" spans="2:10" ht="42" customHeight="1" x14ac:dyDescent="0.25">
      <c r="B14" s="42" t="s">
        <v>68</v>
      </c>
      <c r="C14" s="43">
        <v>303</v>
      </c>
      <c r="D14" s="44" t="s">
        <v>12</v>
      </c>
      <c r="E14" s="44">
        <v>11</v>
      </c>
      <c r="F14" s="45"/>
      <c r="G14" s="45"/>
      <c r="H14" s="40">
        <f>H15</f>
        <v>10000</v>
      </c>
      <c r="I14" s="46"/>
      <c r="J14" s="47">
        <f t="shared" ref="J14:J25" si="0">H14+I14</f>
        <v>10000</v>
      </c>
    </row>
    <row r="15" spans="2:10" ht="42" customHeight="1" x14ac:dyDescent="0.25">
      <c r="B15" s="42" t="s">
        <v>68</v>
      </c>
      <c r="C15" s="43">
        <v>303</v>
      </c>
      <c r="D15" s="44" t="s">
        <v>12</v>
      </c>
      <c r="E15" s="44">
        <v>11</v>
      </c>
      <c r="F15" s="45" t="s">
        <v>72</v>
      </c>
      <c r="G15" s="45"/>
      <c r="H15" s="40">
        <f>H16+H17</f>
        <v>10000</v>
      </c>
      <c r="I15" s="46">
        <f>I16+I17</f>
        <v>0</v>
      </c>
      <c r="J15" s="47">
        <f t="shared" si="0"/>
        <v>10000</v>
      </c>
    </row>
    <row r="16" spans="2:10" ht="42" customHeight="1" x14ac:dyDescent="0.25">
      <c r="B16" s="42" t="s">
        <v>73</v>
      </c>
      <c r="C16" s="43">
        <v>303</v>
      </c>
      <c r="D16" s="44" t="s">
        <v>12</v>
      </c>
      <c r="E16" s="44">
        <v>11</v>
      </c>
      <c r="F16" s="45" t="s">
        <v>74</v>
      </c>
      <c r="G16" s="45" t="s">
        <v>75</v>
      </c>
      <c r="H16" s="40">
        <v>10000</v>
      </c>
      <c r="I16" s="46">
        <v>0</v>
      </c>
      <c r="J16" s="47">
        <f t="shared" si="0"/>
        <v>10000</v>
      </c>
    </row>
    <row r="17" spans="2:11" ht="42" customHeight="1" x14ac:dyDescent="0.25">
      <c r="B17" s="42" t="s">
        <v>70</v>
      </c>
      <c r="C17" s="43">
        <v>303</v>
      </c>
      <c r="D17" s="44" t="s">
        <v>12</v>
      </c>
      <c r="E17" s="44">
        <v>11</v>
      </c>
      <c r="F17" s="45" t="s">
        <v>74</v>
      </c>
      <c r="G17" s="45" t="s">
        <v>71</v>
      </c>
      <c r="H17" s="40">
        <v>0</v>
      </c>
      <c r="I17" s="46">
        <v>0</v>
      </c>
      <c r="J17" s="47">
        <f t="shared" si="0"/>
        <v>0</v>
      </c>
    </row>
    <row r="18" spans="2:11" ht="15.75" x14ac:dyDescent="0.25">
      <c r="B18" s="20" t="s">
        <v>3</v>
      </c>
      <c r="C18" s="14">
        <v>303</v>
      </c>
      <c r="D18" s="21" t="s">
        <v>12</v>
      </c>
      <c r="E18" s="15">
        <v>13</v>
      </c>
      <c r="F18" s="14"/>
      <c r="G18" s="22"/>
      <c r="H18" s="48">
        <f>H19</f>
        <v>18922</v>
      </c>
      <c r="I18" s="38">
        <f>I19</f>
        <v>0</v>
      </c>
      <c r="J18" s="38">
        <f t="shared" si="0"/>
        <v>18922</v>
      </c>
    </row>
    <row r="19" spans="2:11" ht="33" customHeight="1" x14ac:dyDescent="0.25">
      <c r="B19" s="16" t="s">
        <v>28</v>
      </c>
      <c r="C19" s="14">
        <v>303</v>
      </c>
      <c r="D19" s="21" t="s">
        <v>12</v>
      </c>
      <c r="E19" s="15">
        <v>13</v>
      </c>
      <c r="F19" s="14" t="s">
        <v>47</v>
      </c>
      <c r="G19" s="22"/>
      <c r="H19" s="49">
        <f>H20</f>
        <v>18922</v>
      </c>
      <c r="I19" s="38">
        <f>I20</f>
        <v>0</v>
      </c>
      <c r="J19" s="38">
        <f t="shared" si="0"/>
        <v>18922</v>
      </c>
    </row>
    <row r="20" spans="2:11" ht="31.5" x14ac:dyDescent="0.25">
      <c r="B20" s="16" t="s">
        <v>29</v>
      </c>
      <c r="C20" s="14">
        <v>303</v>
      </c>
      <c r="D20" s="21" t="s">
        <v>12</v>
      </c>
      <c r="E20" s="15">
        <v>13</v>
      </c>
      <c r="F20" s="14" t="s">
        <v>48</v>
      </c>
      <c r="G20" s="22"/>
      <c r="H20" s="34">
        <f t="shared" ref="H20:I20" si="1">H21</f>
        <v>18922</v>
      </c>
      <c r="I20" s="38">
        <f t="shared" si="1"/>
        <v>0</v>
      </c>
      <c r="J20" s="38">
        <f t="shared" si="0"/>
        <v>18922</v>
      </c>
    </row>
    <row r="21" spans="2:11" ht="63" x14ac:dyDescent="0.25">
      <c r="B21" s="16" t="s">
        <v>49</v>
      </c>
      <c r="C21" s="14">
        <v>303</v>
      </c>
      <c r="D21" s="21" t="s">
        <v>12</v>
      </c>
      <c r="E21" s="15">
        <v>13</v>
      </c>
      <c r="F21" s="14" t="s">
        <v>50</v>
      </c>
      <c r="G21" s="22"/>
      <c r="H21" s="49">
        <f>H22+H23</f>
        <v>18922</v>
      </c>
      <c r="I21" s="38">
        <f>I22+I23</f>
        <v>0</v>
      </c>
      <c r="J21" s="38">
        <f t="shared" si="0"/>
        <v>18922</v>
      </c>
    </row>
    <row r="22" spans="2:11" ht="78.75" x14ac:dyDescent="0.25">
      <c r="B22" s="16" t="s">
        <v>42</v>
      </c>
      <c r="C22" s="14">
        <v>303</v>
      </c>
      <c r="D22" s="21" t="s">
        <v>12</v>
      </c>
      <c r="E22" s="15">
        <v>13</v>
      </c>
      <c r="F22" s="14" t="s">
        <v>50</v>
      </c>
      <c r="G22" s="14">
        <v>100</v>
      </c>
      <c r="H22" s="40">
        <v>18922</v>
      </c>
      <c r="I22" s="38">
        <v>0</v>
      </c>
      <c r="J22" s="38">
        <f t="shared" si="0"/>
        <v>18922</v>
      </c>
      <c r="K22">
        <v>117750</v>
      </c>
    </row>
    <row r="23" spans="2:11" ht="63" x14ac:dyDescent="0.25">
      <c r="B23" s="33" t="s">
        <v>65</v>
      </c>
      <c r="C23" s="34">
        <v>303</v>
      </c>
      <c r="D23" s="21" t="s">
        <v>12</v>
      </c>
      <c r="E23" s="15" t="s">
        <v>64</v>
      </c>
      <c r="F23" s="45" t="s">
        <v>76</v>
      </c>
      <c r="G23" s="34">
        <v>200</v>
      </c>
      <c r="H23" s="40">
        <v>0</v>
      </c>
      <c r="I23" s="38">
        <v>0</v>
      </c>
      <c r="J23" s="38">
        <f t="shared" si="0"/>
        <v>0</v>
      </c>
    </row>
    <row r="24" spans="2:11" ht="18" customHeight="1" x14ac:dyDescent="0.25">
      <c r="B24" s="16" t="s">
        <v>4</v>
      </c>
      <c r="C24" s="18">
        <v>303</v>
      </c>
      <c r="D24" s="21" t="s">
        <v>13</v>
      </c>
      <c r="E24" s="24"/>
      <c r="F24" s="18"/>
      <c r="G24" s="19"/>
      <c r="H24" s="35">
        <f>H25</f>
        <v>55600</v>
      </c>
      <c r="I24" s="38">
        <f>I25</f>
        <v>0</v>
      </c>
      <c r="J24" s="38">
        <f t="shared" si="0"/>
        <v>55600</v>
      </c>
    </row>
    <row r="25" spans="2:11" ht="19.5" customHeight="1" x14ac:dyDescent="0.25">
      <c r="B25" s="16" t="s">
        <v>5</v>
      </c>
      <c r="C25" s="18">
        <v>303</v>
      </c>
      <c r="D25" s="21" t="s">
        <v>13</v>
      </c>
      <c r="E25" s="21" t="s">
        <v>15</v>
      </c>
      <c r="F25" s="18"/>
      <c r="G25" s="19"/>
      <c r="H25" s="35">
        <f>H26</f>
        <v>55600</v>
      </c>
      <c r="I25" s="38">
        <f>I26</f>
        <v>0</v>
      </c>
      <c r="J25" s="38">
        <f t="shared" si="0"/>
        <v>55600</v>
      </c>
    </row>
    <row r="26" spans="2:11" ht="50.25" customHeight="1" x14ac:dyDescent="0.25">
      <c r="B26" s="16" t="s">
        <v>51</v>
      </c>
      <c r="C26" s="18">
        <v>303</v>
      </c>
      <c r="D26" s="21" t="s">
        <v>13</v>
      </c>
      <c r="E26" s="21" t="s">
        <v>15</v>
      </c>
      <c r="F26" s="18" t="s">
        <v>52</v>
      </c>
      <c r="G26" s="19"/>
      <c r="H26" s="48">
        <f>H27+H28</f>
        <v>55600</v>
      </c>
      <c r="I26" s="38">
        <f>I27+I28</f>
        <v>0</v>
      </c>
      <c r="J26" s="38">
        <f>J27+J28</f>
        <v>55600</v>
      </c>
    </row>
    <row r="27" spans="2:11" ht="31.5" customHeight="1" x14ac:dyDescent="0.25">
      <c r="B27" s="16" t="s">
        <v>42</v>
      </c>
      <c r="C27" s="18">
        <v>303</v>
      </c>
      <c r="D27" s="21" t="s">
        <v>13</v>
      </c>
      <c r="E27" s="21" t="s">
        <v>15</v>
      </c>
      <c r="F27" s="18" t="s">
        <v>52</v>
      </c>
      <c r="G27" s="18">
        <v>100</v>
      </c>
      <c r="H27" s="40">
        <v>50600</v>
      </c>
      <c r="I27" s="39">
        <v>0</v>
      </c>
      <c r="J27" s="39">
        <f>H27+I27</f>
        <v>50600</v>
      </c>
    </row>
    <row r="28" spans="2:11" ht="35.25" customHeight="1" x14ac:dyDescent="0.25">
      <c r="B28" s="16" t="s">
        <v>43</v>
      </c>
      <c r="C28" s="18">
        <v>303</v>
      </c>
      <c r="D28" s="21" t="s">
        <v>13</v>
      </c>
      <c r="E28" s="21" t="s">
        <v>15</v>
      </c>
      <c r="F28" s="18" t="s">
        <v>52</v>
      </c>
      <c r="G28" s="18">
        <v>200</v>
      </c>
      <c r="H28" s="40">
        <v>5000</v>
      </c>
      <c r="I28" s="39">
        <v>0</v>
      </c>
      <c r="J28" s="39">
        <f>H28+I28</f>
        <v>5000</v>
      </c>
    </row>
    <row r="29" spans="2:11" ht="20.25" customHeight="1" x14ac:dyDescent="0.25">
      <c r="B29" s="16" t="s">
        <v>53</v>
      </c>
      <c r="C29" s="36">
        <v>303</v>
      </c>
      <c r="D29" s="21" t="s">
        <v>16</v>
      </c>
      <c r="E29" s="24"/>
      <c r="F29" s="18"/>
      <c r="G29" s="19"/>
      <c r="H29" s="35">
        <f>H30</f>
        <v>701269</v>
      </c>
      <c r="I29" s="35">
        <f t="shared" ref="I29:J29" si="2">I30</f>
        <v>0</v>
      </c>
      <c r="J29" s="35">
        <f t="shared" si="2"/>
        <v>701269</v>
      </c>
    </row>
    <row r="30" spans="2:11" ht="18" customHeight="1" x14ac:dyDescent="0.25">
      <c r="B30" s="16" t="s">
        <v>6</v>
      </c>
      <c r="C30" s="36">
        <v>303</v>
      </c>
      <c r="D30" s="21" t="s">
        <v>16</v>
      </c>
      <c r="E30" s="21" t="s">
        <v>15</v>
      </c>
      <c r="F30" s="18" t="s">
        <v>92</v>
      </c>
      <c r="G30" s="19"/>
      <c r="H30" s="35">
        <f>H31+H33+H35</f>
        <v>701269</v>
      </c>
      <c r="I30" s="35">
        <f t="shared" ref="I30:J30" si="3">I31+I33+I35</f>
        <v>0</v>
      </c>
      <c r="J30" s="35">
        <f t="shared" si="3"/>
        <v>701269</v>
      </c>
    </row>
    <row r="31" spans="2:11" ht="35.25" customHeight="1" x14ac:dyDescent="0.25">
      <c r="B31" s="33"/>
      <c r="C31" s="36">
        <v>303</v>
      </c>
      <c r="D31" s="21" t="s">
        <v>16</v>
      </c>
      <c r="E31" s="21" t="s">
        <v>15</v>
      </c>
      <c r="F31" s="35" t="s">
        <v>89</v>
      </c>
      <c r="G31" s="19"/>
      <c r="H31" s="35">
        <f>H32</f>
        <v>619269</v>
      </c>
      <c r="I31" s="38">
        <f>I32</f>
        <v>0</v>
      </c>
      <c r="J31" s="38">
        <f>J32</f>
        <v>619269</v>
      </c>
    </row>
    <row r="32" spans="2:11" ht="35.25" customHeight="1" x14ac:dyDescent="0.25">
      <c r="B32" s="33"/>
      <c r="C32" s="36">
        <v>303</v>
      </c>
      <c r="D32" s="21" t="s">
        <v>16</v>
      </c>
      <c r="E32" s="21" t="s">
        <v>15</v>
      </c>
      <c r="F32" s="35" t="s">
        <v>89</v>
      </c>
      <c r="G32" s="19">
        <v>200</v>
      </c>
      <c r="H32" s="35">
        <v>619269</v>
      </c>
      <c r="I32" s="38">
        <v>0</v>
      </c>
      <c r="J32" s="38">
        <f>I32+H32</f>
        <v>619269</v>
      </c>
    </row>
    <row r="33" spans="2:10" ht="18.75" customHeight="1" x14ac:dyDescent="0.25">
      <c r="B33" s="42" t="s">
        <v>79</v>
      </c>
      <c r="C33" s="36">
        <v>303</v>
      </c>
      <c r="D33" s="21" t="s">
        <v>16</v>
      </c>
      <c r="E33" s="21" t="s">
        <v>15</v>
      </c>
      <c r="F33" s="31" t="s">
        <v>78</v>
      </c>
      <c r="G33" s="19"/>
      <c r="H33" s="35">
        <f t="shared" ref="H33:J33" si="4">H34</f>
        <v>1500</v>
      </c>
      <c r="I33" s="38">
        <f>I34</f>
        <v>0</v>
      </c>
      <c r="J33" s="38">
        <f t="shared" si="4"/>
        <v>1500</v>
      </c>
    </row>
    <row r="34" spans="2:10" ht="36" customHeight="1" x14ac:dyDescent="0.25">
      <c r="B34" s="42" t="s">
        <v>70</v>
      </c>
      <c r="C34" s="36">
        <v>303</v>
      </c>
      <c r="D34" s="21" t="s">
        <v>16</v>
      </c>
      <c r="E34" s="21" t="s">
        <v>15</v>
      </c>
      <c r="F34" s="31" t="s">
        <v>78</v>
      </c>
      <c r="G34" s="18">
        <v>200</v>
      </c>
      <c r="H34" s="35">
        <v>1500</v>
      </c>
      <c r="I34" s="38">
        <v>0</v>
      </c>
      <c r="J34" s="38">
        <f>H34+I34</f>
        <v>1500</v>
      </c>
    </row>
    <row r="35" spans="2:10" ht="19.5" customHeight="1" x14ac:dyDescent="0.25">
      <c r="B35" s="42" t="s">
        <v>80</v>
      </c>
      <c r="C35" s="36">
        <v>303</v>
      </c>
      <c r="D35" s="21" t="s">
        <v>16</v>
      </c>
      <c r="E35" s="21" t="s">
        <v>15</v>
      </c>
      <c r="F35" s="35" t="s">
        <v>62</v>
      </c>
      <c r="G35" s="31"/>
      <c r="H35" s="35">
        <f>H36</f>
        <v>80500</v>
      </c>
      <c r="I35" s="38">
        <f>I36</f>
        <v>0</v>
      </c>
      <c r="J35" s="38">
        <f>J36</f>
        <v>80500</v>
      </c>
    </row>
    <row r="36" spans="2:10" ht="34.5" customHeight="1" x14ac:dyDescent="0.25">
      <c r="B36" s="42" t="s">
        <v>70</v>
      </c>
      <c r="C36" s="36">
        <v>303</v>
      </c>
      <c r="D36" s="21" t="s">
        <v>16</v>
      </c>
      <c r="E36" s="21" t="s">
        <v>15</v>
      </c>
      <c r="F36" s="35" t="s">
        <v>62</v>
      </c>
      <c r="G36" s="31">
        <v>200</v>
      </c>
      <c r="H36" s="35">
        <v>80500</v>
      </c>
      <c r="I36" s="38">
        <v>0</v>
      </c>
      <c r="J36" s="38">
        <f>H36+I36</f>
        <v>80500</v>
      </c>
    </row>
    <row r="37" spans="2:10" ht="34.5" customHeight="1" x14ac:dyDescent="0.25">
      <c r="B37" s="53" t="s">
        <v>83</v>
      </c>
      <c r="C37" s="52" t="s">
        <v>77</v>
      </c>
      <c r="D37" s="52" t="s">
        <v>17</v>
      </c>
      <c r="E37" s="52"/>
      <c r="F37" s="52"/>
      <c r="G37" s="52"/>
      <c r="H37" s="35">
        <f>H38</f>
        <v>5117</v>
      </c>
      <c r="I37" s="38">
        <f>I38</f>
        <v>0</v>
      </c>
      <c r="J37" s="38">
        <f>H37+I37</f>
        <v>5117</v>
      </c>
    </row>
    <row r="38" spans="2:10" ht="34.5" customHeight="1" x14ac:dyDescent="0.25">
      <c r="B38" s="54" t="s">
        <v>84</v>
      </c>
      <c r="C38" s="52" t="s">
        <v>77</v>
      </c>
      <c r="D38" s="52" t="s">
        <v>17</v>
      </c>
      <c r="E38" s="52" t="s">
        <v>14</v>
      </c>
      <c r="F38" s="52"/>
      <c r="G38" s="52"/>
      <c r="H38" s="35">
        <f>H41+H43</f>
        <v>5117</v>
      </c>
      <c r="I38" s="38">
        <f>I39</f>
        <v>0</v>
      </c>
      <c r="J38" s="38">
        <f>H38+I38</f>
        <v>5117</v>
      </c>
    </row>
    <row r="39" spans="2:10" ht="34.5" customHeight="1" x14ac:dyDescent="0.25">
      <c r="B39" s="54" t="s">
        <v>28</v>
      </c>
      <c r="C39" s="52" t="s">
        <v>77</v>
      </c>
      <c r="D39" s="52" t="s">
        <v>17</v>
      </c>
      <c r="E39" s="52" t="s">
        <v>14</v>
      </c>
      <c r="F39" s="52" t="s">
        <v>47</v>
      </c>
      <c r="G39" s="52"/>
      <c r="H39" s="35">
        <f>H40</f>
        <v>3117</v>
      </c>
      <c r="I39" s="38">
        <f>I40</f>
        <v>0</v>
      </c>
      <c r="J39" s="38">
        <f t="shared" ref="J39:J42" si="5">H39+I39</f>
        <v>3117</v>
      </c>
    </row>
    <row r="40" spans="2:10" ht="34.5" customHeight="1" x14ac:dyDescent="0.25">
      <c r="B40" s="54" t="s">
        <v>28</v>
      </c>
      <c r="C40" s="52" t="s">
        <v>77</v>
      </c>
      <c r="D40" s="52" t="s">
        <v>17</v>
      </c>
      <c r="E40" s="52" t="s">
        <v>14</v>
      </c>
      <c r="F40" s="52" t="s">
        <v>48</v>
      </c>
      <c r="G40" s="52"/>
      <c r="H40" s="35">
        <f>H41</f>
        <v>3117</v>
      </c>
      <c r="I40" s="38">
        <f>I41+I42</f>
        <v>0</v>
      </c>
      <c r="J40" s="38">
        <f>H40+I40</f>
        <v>3117</v>
      </c>
    </row>
    <row r="41" spans="2:10" ht="34.5" customHeight="1" x14ac:dyDescent="0.25">
      <c r="B41" s="54"/>
      <c r="C41" s="52" t="s">
        <v>77</v>
      </c>
      <c r="D41" s="52" t="s">
        <v>17</v>
      </c>
      <c r="E41" s="52" t="s">
        <v>14</v>
      </c>
      <c r="F41" s="52" t="s">
        <v>50</v>
      </c>
      <c r="G41" s="52" t="s">
        <v>69</v>
      </c>
      <c r="H41" s="35">
        <v>3117</v>
      </c>
      <c r="I41" s="38">
        <v>0</v>
      </c>
      <c r="J41" s="38">
        <f>H41+I41</f>
        <v>3117</v>
      </c>
    </row>
    <row r="42" spans="2:10" ht="15.75" x14ac:dyDescent="0.25">
      <c r="B42" s="54" t="s">
        <v>85</v>
      </c>
      <c r="C42" s="52" t="s">
        <v>77</v>
      </c>
      <c r="D42" s="52" t="s">
        <v>17</v>
      </c>
      <c r="E42" s="52" t="s">
        <v>14</v>
      </c>
      <c r="F42" s="52" t="s">
        <v>63</v>
      </c>
      <c r="G42" s="52"/>
      <c r="H42" s="35">
        <f>H43</f>
        <v>2000</v>
      </c>
      <c r="I42" s="38">
        <f>I43</f>
        <v>0</v>
      </c>
      <c r="J42" s="38">
        <f t="shared" si="5"/>
        <v>2000</v>
      </c>
    </row>
    <row r="43" spans="2:10" ht="16.899999999999999" customHeight="1" x14ac:dyDescent="0.25">
      <c r="B43" s="54" t="s">
        <v>86</v>
      </c>
      <c r="C43" s="52" t="s">
        <v>77</v>
      </c>
      <c r="D43" s="52" t="s">
        <v>17</v>
      </c>
      <c r="E43" s="52" t="s">
        <v>14</v>
      </c>
      <c r="F43" s="52" t="s">
        <v>63</v>
      </c>
      <c r="G43" s="52" t="s">
        <v>71</v>
      </c>
      <c r="H43" s="35">
        <v>2000</v>
      </c>
      <c r="I43" s="38">
        <v>0</v>
      </c>
      <c r="J43" s="38">
        <f t="shared" ref="J43:J49" si="6">H43+I43</f>
        <v>2000</v>
      </c>
    </row>
    <row r="44" spans="2:10" ht="32.25" customHeight="1" x14ac:dyDescent="0.25">
      <c r="B44" s="16" t="s">
        <v>54</v>
      </c>
      <c r="C44" s="18">
        <v>303</v>
      </c>
      <c r="D44" s="21">
        <v>14</v>
      </c>
      <c r="E44" s="15" t="s">
        <v>15</v>
      </c>
      <c r="F44" s="14"/>
      <c r="G44" s="19"/>
      <c r="H44" s="35">
        <f>H45</f>
        <v>46800</v>
      </c>
      <c r="I44" s="38">
        <v>0</v>
      </c>
      <c r="J44" s="38">
        <f t="shared" si="6"/>
        <v>46800</v>
      </c>
    </row>
    <row r="45" spans="2:10" ht="19.5" customHeight="1" x14ac:dyDescent="0.25">
      <c r="B45" s="20" t="s">
        <v>25</v>
      </c>
      <c r="C45" s="18">
        <v>303</v>
      </c>
      <c r="D45" s="21">
        <v>14</v>
      </c>
      <c r="E45" s="15" t="s">
        <v>15</v>
      </c>
      <c r="F45" s="14" t="s">
        <v>56</v>
      </c>
      <c r="G45" s="22"/>
      <c r="H45" s="35">
        <f>H46</f>
        <v>46800</v>
      </c>
      <c r="I45" s="38">
        <v>0</v>
      </c>
      <c r="J45" s="38">
        <f t="shared" si="6"/>
        <v>46800</v>
      </c>
    </row>
    <row r="46" spans="2:10" ht="18" customHeight="1" x14ac:dyDescent="0.25">
      <c r="B46" s="23" t="s">
        <v>55</v>
      </c>
      <c r="C46" s="18">
        <v>303</v>
      </c>
      <c r="D46" s="21">
        <v>14</v>
      </c>
      <c r="E46" s="15" t="s">
        <v>15</v>
      </c>
      <c r="F46" s="14" t="s">
        <v>57</v>
      </c>
      <c r="G46" s="22"/>
      <c r="H46" s="35">
        <f>H47</f>
        <v>46800</v>
      </c>
      <c r="I46" s="38">
        <v>0</v>
      </c>
      <c r="J46" s="38">
        <f t="shared" si="6"/>
        <v>46800</v>
      </c>
    </row>
    <row r="47" spans="2:10" ht="18.75" customHeight="1" x14ac:dyDescent="0.25">
      <c r="B47" s="20" t="s">
        <v>55</v>
      </c>
      <c r="C47" s="18">
        <v>303</v>
      </c>
      <c r="D47" s="21">
        <v>14</v>
      </c>
      <c r="E47" s="15" t="s">
        <v>15</v>
      </c>
      <c r="F47" s="14" t="s">
        <v>59</v>
      </c>
      <c r="G47" s="22"/>
      <c r="H47" s="35">
        <f>H48</f>
        <v>46800</v>
      </c>
      <c r="I47" s="38">
        <v>0</v>
      </c>
      <c r="J47" s="38">
        <f t="shared" si="6"/>
        <v>46800</v>
      </c>
    </row>
    <row r="48" spans="2:10" ht="33" customHeight="1" x14ac:dyDescent="0.25">
      <c r="B48" s="16" t="s">
        <v>58</v>
      </c>
      <c r="C48" s="18">
        <v>303</v>
      </c>
      <c r="D48" s="21">
        <v>14</v>
      </c>
      <c r="E48" s="15" t="s">
        <v>15</v>
      </c>
      <c r="F48" s="14" t="s">
        <v>59</v>
      </c>
      <c r="G48" s="22"/>
      <c r="H48" s="35">
        <f>H49</f>
        <v>46800</v>
      </c>
      <c r="I48" s="38">
        <v>0</v>
      </c>
      <c r="J48" s="38">
        <f t="shared" si="6"/>
        <v>46800</v>
      </c>
    </row>
    <row r="49" spans="2:10" ht="18.600000000000001" customHeight="1" x14ac:dyDescent="0.25">
      <c r="B49" s="16" t="s">
        <v>60</v>
      </c>
      <c r="C49" s="18">
        <v>303</v>
      </c>
      <c r="D49" s="18">
        <v>14</v>
      </c>
      <c r="E49" s="21" t="s">
        <v>15</v>
      </c>
      <c r="F49" s="18" t="s">
        <v>59</v>
      </c>
      <c r="G49" s="14">
        <v>540</v>
      </c>
      <c r="H49" s="35">
        <v>46800</v>
      </c>
      <c r="I49" s="38">
        <v>0</v>
      </c>
      <c r="J49" s="38">
        <f t="shared" si="6"/>
        <v>46800</v>
      </c>
    </row>
    <row r="50" spans="2:10" ht="18.75" customHeight="1" x14ac:dyDescent="0.25">
      <c r="B50" s="20" t="s">
        <v>11</v>
      </c>
      <c r="C50" s="37"/>
      <c r="D50" s="37"/>
      <c r="E50" s="37"/>
      <c r="F50" s="37"/>
      <c r="G50" s="18"/>
      <c r="H50" s="38">
        <f t="shared" ref="H50" si="7">H8+H9+H11+H13+H16+H17+H22+H23+H27+H28+H32+H34+H36+H41+H43+H49</f>
        <v>2266704.15</v>
      </c>
      <c r="I50" s="38">
        <f>I4+I24+I29+I37+I44</f>
        <v>58000</v>
      </c>
      <c r="J50" s="38">
        <f>J4+J24+J29+J37+J44</f>
        <v>2324704.15</v>
      </c>
    </row>
    <row r="51" spans="2:10" ht="37.5" customHeight="1" x14ac:dyDescent="0.25"/>
    <row r="52" spans="2:10" ht="36.75" customHeight="1" x14ac:dyDescent="0.25"/>
    <row r="53" spans="2:10" ht="21" customHeight="1" x14ac:dyDescent="0.25"/>
    <row r="54" spans="2:10" ht="18" customHeight="1" x14ac:dyDescent="0.25"/>
    <row r="55" spans="2:10" ht="21.6" customHeight="1" x14ac:dyDescent="0.25"/>
    <row r="56" spans="2:10" ht="16.899999999999999" customHeight="1" x14ac:dyDescent="0.25"/>
    <row r="57" spans="2:10" ht="18" customHeight="1" x14ac:dyDescent="0.25"/>
    <row r="58" spans="2:10" ht="16.149999999999999" customHeight="1" x14ac:dyDescent="0.25"/>
    <row r="59" spans="2:10" ht="15.6" customHeight="1" x14ac:dyDescent="0.25"/>
    <row r="60" spans="2:10" ht="16.149999999999999" customHeight="1" x14ac:dyDescent="0.25"/>
    <row r="61" spans="2:10" ht="20.25" customHeight="1" x14ac:dyDescent="0.25"/>
    <row r="63" spans="2:10" ht="14.45" customHeight="1" x14ac:dyDescent="0.25"/>
    <row r="64" spans="2:10" ht="33.75" customHeight="1" x14ac:dyDescent="0.25"/>
    <row r="65" ht="23.25" customHeight="1" x14ac:dyDescent="0.25"/>
    <row r="66" ht="30.6" customHeight="1" x14ac:dyDescent="0.25"/>
  </sheetData>
  <mergeCells count="2">
    <mergeCell ref="F1:J1"/>
    <mergeCell ref="B2:J2"/>
  </mergeCells>
  <pageMargins left="1.1811023622047245" right="0.39370078740157483" top="0.39370078740157483" bottom="0.98425196850393704" header="0.51181102362204722" footer="0.51181102362204722"/>
  <pageSetup paperSize="9" scale="4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2018-09-26T01:47:44Z</dcterms:modified>
</cp:coreProperties>
</file>