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00" activeTab="2"/>
  </bookViews>
  <sheets>
    <sheet name="прилож1" sheetId="1" r:id="rId1"/>
    <sheet name="объем поступлений 2016" sheetId="2" r:id="rId2"/>
    <sheet name="прил 3 2016" sheetId="3" r:id="rId3"/>
    <sheet name="прилож 4 2016" sheetId="4" r:id="rId4"/>
  </sheets>
  <externalReferences>
    <externalReference r:id="rId7"/>
  </externalReferences>
  <definedNames>
    <definedName name="_xlnm.Print_Area" localSheetId="1">'объем поступлений 2016'!$A$1:$I$75</definedName>
    <definedName name="_xlnm.Print_Area" localSheetId="2">'прил 3 2016'!$A$1:$F$54</definedName>
    <definedName name="_xlnm.Print_Area" localSheetId="0">'прилож1'!$A$1:$K$14</definedName>
  </definedNames>
  <calcPr fullCalcOnLoad="1"/>
</workbook>
</file>

<file path=xl/sharedStrings.xml><?xml version="1.0" encoding="utf-8"?>
<sst xmlns="http://schemas.openxmlformats.org/spreadsheetml/2006/main" count="614" uniqueCount="243">
  <si>
    <t>Коды бюджетной классификации РФ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</si>
  <si>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</si>
  <si>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</si>
  <si>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</si>
  <si>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</si>
  <si>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</si>
  <si>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</si>
  <si>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</si>
  <si>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</si>
  <si>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</si>
  <si>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</si>
  <si>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</si>
  <si>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</si>
  <si>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</si>
  <si>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БЕЗВОЗМЕЗДНЫЕ ПОСТУПЛЕНИЯ</t>
  </si>
  <si>
    <t>Общегосударственные вопросы</t>
  </si>
  <si>
    <t>2 02 02040 10 0000 151</t>
  </si>
  <si>
    <t>Итого  доходов бюджета</t>
  </si>
  <si>
    <t>Всего доходов</t>
  </si>
  <si>
    <t>% исполнения</t>
  </si>
  <si>
    <t>303</t>
  </si>
  <si>
    <t>01</t>
  </si>
  <si>
    <t>02</t>
  </si>
  <si>
    <t>04</t>
  </si>
  <si>
    <t>08</t>
  </si>
  <si>
    <t>Прочие субсидии бюджетам поселений</t>
  </si>
  <si>
    <t>03</t>
  </si>
  <si>
    <t>Субвенции бюджетам на государственной регистрации актов гражданского состояния</t>
  </si>
  <si>
    <t>Субвенции бюджетам  на осуществление первичного воинского учета на территориях, где отсутствуют военные комиссариаты</t>
  </si>
  <si>
    <t>2 02 03015 10 0000 151</t>
  </si>
  <si>
    <t xml:space="preserve"> 2 02 03003 10 0000 151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</si>
  <si>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</si>
  <si>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</si>
  <si>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>Рз</t>
  </si>
  <si>
    <t>ПР</t>
  </si>
  <si>
    <t>Другие общегосударственные вопросы</t>
  </si>
  <si>
    <t>13</t>
  </si>
  <si>
    <t>14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</si>
  <si>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</si>
  <si>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</si>
  <si>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</si>
  <si>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</si>
  <si>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</si>
  <si>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Объем поступлений доходов бюджета</t>
  </si>
  <si>
    <t>Иные межбюджетные трансферты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</si>
  <si>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</si>
  <si>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</si>
  <si>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</si>
  <si>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</si>
  <si>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1 05 00000 00 0000 000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</si>
  <si>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</si>
  <si>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</si>
  <si>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Резервные фонды</t>
  </si>
  <si>
    <t>11</t>
  </si>
  <si>
    <t>Национальная оборона</t>
  </si>
  <si>
    <t>Культура, кинематография</t>
  </si>
  <si>
    <t>Социальная политика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</si>
  <si>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</si>
  <si>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</si>
  <si>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</si>
  <si>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</si>
  <si>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Мобилизационная и вневойсковая подготовка</t>
  </si>
  <si>
    <t>Руководство и управление в сфере установленных функций</t>
  </si>
  <si>
    <t>202 02999 10 0000 151</t>
  </si>
  <si>
    <t>202 09054 10 0000 151</t>
  </si>
  <si>
    <t>Безвозмездные поступления от других бюджетов бюджетной системы Российской Федерации</t>
  </si>
  <si>
    <t xml:space="preserve">                 "Об исполнении  бюджета муниципального </t>
  </si>
  <si>
    <t>Всего расходов</t>
  </si>
  <si>
    <t>ЦСР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</si>
  <si>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</si>
  <si>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</si>
  <si>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</si>
  <si>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 местных администраций</t>
  </si>
  <si>
    <t>Резервные средства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</si>
  <si>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</si>
  <si>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</si>
  <si>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Доплаты к пенсиям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</si>
  <si>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</si>
  <si>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</si>
  <si>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Приложение 1</t>
  </si>
  <si>
    <t xml:space="preserve">           "Об исполнении бюджета муниципального 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</si>
  <si>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</si>
  <si>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</si>
  <si>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</si>
  <si>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</si>
  <si>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</si>
  <si>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 кинематографии</t>
  </si>
  <si>
    <t>01 2 00 00000</t>
  </si>
  <si>
    <t>01 2 00 10110</t>
  </si>
  <si>
    <t>01 2 00 10130</t>
  </si>
  <si>
    <t>99 1 00 00000</t>
  </si>
  <si>
    <t>99 1 00 14100</t>
  </si>
  <si>
    <t>02 5 00 10820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</si>
  <si>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</si>
  <si>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</si>
  <si>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</si>
  <si>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>01 0 00 00000</t>
  </si>
  <si>
    <t>90 4 00 16270</t>
  </si>
  <si>
    <t>90 4 00 00000</t>
  </si>
  <si>
    <t>90 0 00 00000</t>
  </si>
  <si>
    <t>Иные вопросы в отраслях социальной сферы</t>
  </si>
  <si>
    <t>98 5 00 60510</t>
  </si>
  <si>
    <t>98 5 00 00000</t>
  </si>
  <si>
    <t>05</t>
  </si>
  <si>
    <t>Жилищно-коммунальное хозяйство</t>
  </si>
  <si>
    <t>Благоустройство</t>
  </si>
  <si>
    <t>Сбор и удаление твердых отходов</t>
  </si>
  <si>
    <t>44 1 00 66510</t>
  </si>
  <si>
    <t>Мероприятия в сфере культуры по сохранению объектов культурного наследия</t>
  </si>
  <si>
    <t xml:space="preserve">                  Приложение  2 </t>
  </si>
  <si>
    <t>1 01 02030 01 0000 110</t>
  </si>
  <si>
    <t>92 0 00 00000</t>
  </si>
  <si>
    <t>92 9 00 00000</t>
  </si>
  <si>
    <t>92 9 00 18090</t>
  </si>
  <si>
    <t xml:space="preserve">Дотация бюджетам сельских поселений на поддержку мер по обеспечению сбалансированности бюджетов 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</si>
  <si>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</si>
  <si>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</si>
  <si>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Иные расходы в области жилищно-коммунального хозяйства</t>
  </si>
  <si>
    <t>92 9 00 18070</t>
  </si>
  <si>
    <t>Организация и содержание мест захоронения</t>
  </si>
  <si>
    <t>Межбюджетные трансферты</t>
  </si>
  <si>
    <t>Иные вопросы в сфере социальной политики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</si>
  <si>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</si>
  <si>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</si>
  <si>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</si>
  <si>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на 2019 год и плановый период 2020 и 2021 годов"за I квартал 2019 года</t>
  </si>
  <si>
    <t>Изменение остатков средств на счетах 
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</si>
  <si>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</si>
  <si>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</si>
  <si>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 за
 I квартал 2019 г.</t>
  </si>
  <si>
    <t xml:space="preserve"> на 2019 год и плановый период 2020 и 2021 годов"</t>
  </si>
  <si>
    <t xml:space="preserve">                  за  I квартал  2019 г.</t>
  </si>
  <si>
    <t xml:space="preserve">                                                                                                        от                                2019 г. №</t>
  </si>
  <si>
    <t>от______________2019 г.№___</t>
  </si>
  <si>
    <t>Калманского района Алтайского края за I квартал 2019 года.</t>
  </si>
  <si>
    <t>202 10000 00 0000 150</t>
  </si>
  <si>
    <t>202 15001 10  0000 150</t>
  </si>
  <si>
    <t>Дотации бюджетам сельских поселений на выравнивание бюджетной обеспеченности</t>
  </si>
  <si>
    <t>202 15002 10 0000 150</t>
  </si>
  <si>
    <t>202 35118 10 0000 150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</si>
  <si>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</si>
  <si>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</si>
  <si>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Уточненный план  на 2019 год (руб.)</t>
  </si>
  <si>
    <t>Факт I кв.
 2019 года (руб.)</t>
  </si>
  <si>
    <t>РЗ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</si>
  <si>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</si>
  <si>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 Правительства РФ высших исполнительных органов государственной власти субъектов РФ, местных администраций</t>
  </si>
  <si>
    <t>Жилищное хозяйство</t>
  </si>
  <si>
    <t>Массовый спорт</t>
  </si>
  <si>
    <t xml:space="preserve">                                                                                                                   </t>
  </si>
  <si>
    <t xml:space="preserve">     "Об исполнении  бюджета муниципального </t>
  </si>
  <si>
    <t xml:space="preserve"> от________________2019 г. №___</t>
  </si>
  <si>
    <t xml:space="preserve">   Приложение  3 </t>
  </si>
  <si>
    <t>Исполнено за I кв. 2019 года(руб)</t>
  </si>
  <si>
    <t xml:space="preserve">Другие вопросы в области культуры, кинематографии </t>
  </si>
  <si>
    <t>Культура</t>
  </si>
  <si>
    <t>Код</t>
  </si>
  <si>
    <t>Пр</t>
  </si>
  <si>
    <t>01 2 00 10120</t>
  </si>
  <si>
    <t>ИТОГО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</si>
  <si>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</si>
  <si>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</si>
  <si>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092</t>
  </si>
  <si>
    <t>Иные расходы органов государственной власти субъектов Российской Федерации и органов местного самоуправления</t>
  </si>
  <si>
    <t>99 0 00 00000</t>
  </si>
  <si>
    <t>01 4 00 00000</t>
  </si>
  <si>
    <t>Функционирование административных комиссий</t>
  </si>
  <si>
    <t>01 4 00 70060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</si>
  <si>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</si>
  <si>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</si>
  <si>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</si>
  <si>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98 0 00 00000</t>
  </si>
  <si>
    <t>01 4 00 51180</t>
  </si>
  <si>
    <t>Иные вопросы в области жилищно-коммунального хозяйства</t>
  </si>
  <si>
    <t xml:space="preserve">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
</t>
  </si>
  <si>
    <t>92 2 00 00000</t>
  </si>
  <si>
    <t xml:space="preserve">Обеспечение мероприятий по модернизации систем коммунальной инфраструктуры
</t>
  </si>
  <si>
    <t>92 2 00 09605</t>
  </si>
  <si>
    <t>На проведениея мероприятий по благоустройству кладбищ</t>
  </si>
  <si>
    <t>92 9 00 S1200</t>
  </si>
  <si>
    <t>Закупка товаров, работ и услуг для обеспечения государственных (муниципальных) нужд</t>
  </si>
  <si>
    <t>Расходы на обеспечение деятельности (оказание услуг) подведомственных учреждений в сфере культуры</t>
  </si>
  <si>
    <t>02 2 00 00000</t>
  </si>
  <si>
    <t>Учреждения культуры</t>
  </si>
  <si>
    <t>02 2 00 10530</t>
  </si>
  <si>
    <t>Государственная программа Алтайского края «Обеспечение населения Алтайского края жилищно-коммунальными услугами» на 2014-2020 годы</t>
  </si>
  <si>
    <t>43 0 00 00000</t>
  </si>
  <si>
    <t>Подпрограмма «Модернизация объектов коммунальной инфраструктуры Алтайского края» на 2014-2020 годы государственной программы Алтайского края «Обеспечение населения Алтайского края жилищно-коммунальными услугами» на 2014-2020 годы</t>
  </si>
  <si>
    <t>43 2 00 00000</t>
  </si>
  <si>
    <t>Субсидии муниципальным образованиям на обеспечение расчетов муниципальными учреждениями за потребленные топливно-энергитические ресурсы</t>
  </si>
  <si>
    <t>43 2 00 S1190</t>
  </si>
  <si>
    <t>Государственная программа Алтайского края «Развитие культуры Алтайского края» на 2015-2020 годы</t>
  </si>
  <si>
    <t>44 0 00 00000</t>
  </si>
  <si>
    <t>Подпрограмма «Наследие» государственной программы Алтайского края «Развитие культуры Алтайского края» на 2015-2020 годы</t>
  </si>
  <si>
    <t>44 1 00 00000</t>
  </si>
  <si>
    <t>Государственная программа Алтайского края 
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</si>
  <si>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72 0 00 00000</t>
  </si>
  <si>
    <t>Подпрограмма «Поддержание устойчивого 
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</si>
  <si>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72 1 00 00000</t>
  </si>
  <si>
    <t>Создание спортивной площадке в с.Шадрино в части софинансирования</t>
  </si>
  <si>
    <t>72 1 00 S0260</t>
  </si>
  <si>
    <t>Мероприятия в области здравоохранения, спорта и физической культуры, туризма</t>
  </si>
  <si>
    <t>90 3 00 16670</t>
  </si>
  <si>
    <t xml:space="preserve">  Приложение  4 </t>
  </si>
  <si>
    <t>Исполнено за I кв. 2019 года (руб.)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</si>
  <si>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</si>
  <si>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</si>
  <si>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</si>
  <si>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</si>
  <si>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1 11 09045 10 0000 120</t>
  </si>
  <si>
    <t>1 16 51040 02 0000 140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</si>
  <si>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</si>
  <si>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</si>
  <si>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204 05099 10 0000 150</t>
  </si>
  <si>
    <t>207 05030 10 0000 150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</si>
  <si>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</si>
  <si>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</si>
  <si>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204 00000 00 0000 000</t>
  </si>
  <si>
    <t xml:space="preserve">207 00000 00 0000 000 </t>
  </si>
  <si>
    <t>БЕЗВОЗМЕЗДНЫЕ ПОСТУПЛЕНИЯ ОТ НЕГОСУДАРСТВЕННЫХ ОРГАНИЗАЦИЙ</t>
  </si>
  <si>
    <t>ПРОЧИЕ БЕЗВОЗМЕЗДНЫЕ ПОСТУПЛЕНИЯ</t>
  </si>
  <si>
    <t>200 00000 00 0000 000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</si>
  <si>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</si>
  <si>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Софинансирование на реализацию проектов развития общественной инфраструктуры, основанных на иннициативах граждан</t>
  </si>
  <si>
    <t>72 100 S0260</t>
  </si>
  <si>
    <t xml:space="preserve">           к распоряжению администрации Усть-Алейского сельсовета                                                                         </t>
  </si>
  <si>
    <t xml:space="preserve">           образования Усть-Алейский сельсовет Калманского района Алтайского края </t>
  </si>
  <si>
    <t>Источники внутреннего финансирования дефицита бюджета муниципального образования Усть-Алейский сельсовет Калманского района на 2019 год</t>
  </si>
  <si>
    <t xml:space="preserve">                   к распоряжению  администрации Усть-Алейского сельсовета                            </t>
  </si>
  <si>
    <t xml:space="preserve">                 образования Усть-Алейский сельсовет Калманского района Алтайского края </t>
  </si>
  <si>
    <t xml:space="preserve">муниципального образования  Усть-Алейский сельсовет </t>
  </si>
  <si>
    <t>202 25567 10 0000 150</t>
  </si>
  <si>
    <t>Субсидии бюджетам сельских поселений на обеспечение устойчивого развития сельских территорий</t>
  </si>
  <si>
    <t>Сельское хозяйство и рыболовство</t>
  </si>
  <si>
    <t>Национальная экономика</t>
  </si>
  <si>
    <t>к распоряжению  администрации Усть-Алейского сельсовета</t>
  </si>
  <si>
    <t xml:space="preserve">образования Усть-Алейский сельсовет Калманского района Алтайского края </t>
  </si>
  <si>
    <t>Распределение бюджетных ассигнований по разделам и подразделам классификации расходов муниципального образования Усть-Алейский сельсовет Калманского района Алтайского края на 2019 год</t>
  </si>
  <si>
    <t>Физическая культура и спорт</t>
  </si>
  <si>
    <t>Ведомственная структура расходов муниципального образования
Усть-Алейский сельсовет Калманского района Алтайского края на 2019 год</t>
  </si>
  <si>
    <t>52 0 00 00000</t>
  </si>
  <si>
    <t>520 00 R5671</t>
  </si>
  <si>
    <t>Субсидия на гос прог " Устойчевое развитие сел тер " (гранты на поддержку местных инициатив гр-н прожив в сел мес-ти)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</si>
</sst>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  <numFmt numFmtId="189" formatCode="[$-FC19]d\ mmmm\ yyyy\ &quot;г.&quot;"/>
    <numFmt numFmtId="190" formatCode="000"/>
  </numFmts>
  <fonts count="7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5" fillId="0" borderId="10" xfId="59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3" fillId="0" borderId="10" xfId="59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9" fontId="13" fillId="0" borderId="10" xfId="59" applyFont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186" fontId="67" fillId="0" borderId="1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49" fontId="67" fillId="0" borderId="10" xfId="0" applyNumberFormat="1" applyFont="1" applyBorder="1" applyAlignment="1">
      <alignment vertical="center" wrapText="1"/>
    </xf>
    <xf numFmtId="0" fontId="63" fillId="0" borderId="10" xfId="0" applyFont="1" applyBorder="1" applyAlignment="1">
      <alignment vertical="top" wrapText="1"/>
    </xf>
    <xf numFmtId="49" fontId="64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190" fontId="1" fillId="0" borderId="10" xfId="54" applyNumberFormat="1" applyFont="1" applyFill="1" applyBorder="1" applyAlignment="1" applyProtection="1">
      <alignment vertical="center" wrapText="1"/>
      <protection hidden="1"/>
    </xf>
    <xf numFmtId="2" fontId="63" fillId="0" borderId="10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186" fontId="63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56" fillId="0" borderId="0" xfId="53">
      <alignment/>
      <protection/>
    </xf>
    <xf numFmtId="0" fontId="40" fillId="0" borderId="0" xfId="53" applyFont="1" applyFill="1">
      <alignment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56" fillId="0" borderId="0" xfId="53" applyFill="1">
      <alignment/>
      <protection/>
    </xf>
    <xf numFmtId="0" fontId="13" fillId="0" borderId="10" xfId="53" applyFont="1" applyFill="1" applyBorder="1" applyAlignment="1">
      <alignment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vertical="center"/>
      <protection/>
    </xf>
    <xf numFmtId="0" fontId="13" fillId="0" borderId="10" xfId="53" applyFont="1" applyFill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justify" vertical="top"/>
      <protection/>
    </xf>
    <xf numFmtId="0" fontId="13" fillId="0" borderId="10" xfId="53" applyFont="1" applyFill="1" applyBorder="1" applyAlignment="1">
      <alignment vertical="top" wrapText="1"/>
      <protection/>
    </xf>
    <xf numFmtId="0" fontId="13" fillId="0" borderId="10" xfId="53" applyFont="1" applyFill="1" applyBorder="1" applyAlignment="1">
      <alignment horizontal="justify" vertical="center"/>
      <protection/>
    </xf>
    <xf numFmtId="0" fontId="13" fillId="0" borderId="10" xfId="53" applyFont="1" applyFill="1" applyBorder="1" applyAlignment="1">
      <alignment wrapTex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justify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13" fillId="0" borderId="10" xfId="53" applyFont="1" applyFill="1" applyBorder="1" applyAlignment="1">
      <alignment horizontal="left" vertical="top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0" fontId="68" fillId="0" borderId="0" xfId="53" applyFont="1" applyBorder="1" applyAlignment="1">
      <alignment horizontal="center" vertical="center"/>
      <protection/>
    </xf>
    <xf numFmtId="0" fontId="44" fillId="0" borderId="0" xfId="53" applyFont="1" applyBorder="1">
      <alignment/>
      <protection/>
    </xf>
    <xf numFmtId="0" fontId="65" fillId="0" borderId="10" xfId="53" applyFont="1" applyFill="1" applyBorder="1" applyAlignment="1">
      <alignment horizontal="center" vertical="center"/>
      <protection/>
    </xf>
    <xf numFmtId="186" fontId="65" fillId="0" borderId="10" xfId="53" applyNumberFormat="1" applyFont="1" applyFill="1" applyBorder="1" applyAlignment="1">
      <alignment horizontal="center" vertical="center"/>
      <protection/>
    </xf>
    <xf numFmtId="186" fontId="69" fillId="0" borderId="10" xfId="53" applyNumberFormat="1" applyFont="1" applyFill="1" applyBorder="1" applyAlignment="1">
      <alignment horizontal="center" vertical="center"/>
      <protection/>
    </xf>
    <xf numFmtId="0" fontId="65" fillId="0" borderId="10" xfId="53" applyFont="1" applyBorder="1" applyAlignment="1">
      <alignment horizontal="center" vertical="center" wrapText="1"/>
      <protection/>
    </xf>
    <xf numFmtId="0" fontId="13" fillId="0" borderId="0" xfId="53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63" fillId="0" borderId="0" xfId="53" applyFont="1" applyBorder="1" applyAlignment="1">
      <alignment horizontal="center" vertical="center"/>
      <protection/>
    </xf>
    <xf numFmtId="0" fontId="67" fillId="0" borderId="0" xfId="53" applyFont="1" applyBorder="1" applyAlignment="1">
      <alignment horizontal="center" vertical="center"/>
      <protection/>
    </xf>
    <xf numFmtId="0" fontId="56" fillId="0" borderId="0" xfId="53" applyBorder="1">
      <alignment/>
      <protection/>
    </xf>
    <xf numFmtId="0" fontId="63" fillId="0" borderId="0" xfId="53" applyFont="1" applyFill="1" applyBorder="1" applyAlignment="1">
      <alignment horizontal="center" vertical="center"/>
      <protection/>
    </xf>
    <xf numFmtId="0" fontId="67" fillId="0" borderId="0" xfId="53" applyFont="1" applyFill="1" applyBorder="1" applyAlignment="1">
      <alignment horizontal="center" vertical="center"/>
      <protection/>
    </xf>
    <xf numFmtId="0" fontId="56" fillId="0" borderId="0" xfId="53" applyFill="1" applyBorder="1">
      <alignment/>
      <protection/>
    </xf>
    <xf numFmtId="0" fontId="56" fillId="13" borderId="0" xfId="53" applyFill="1" applyBorder="1">
      <alignment/>
      <protection/>
    </xf>
    <xf numFmtId="0" fontId="63" fillId="0" borderId="10" xfId="53" applyFont="1" applyBorder="1" applyAlignment="1">
      <alignment horizontal="center" vertical="center"/>
      <protection/>
    </xf>
    <xf numFmtId="0" fontId="67" fillId="0" borderId="10" xfId="53" applyFont="1" applyBorder="1" applyAlignment="1">
      <alignment horizontal="center" vertical="center"/>
      <protection/>
    </xf>
    <xf numFmtId="0" fontId="63" fillId="0" borderId="10" xfId="53" applyFont="1" applyFill="1" applyBorder="1" applyAlignment="1">
      <alignment horizontal="center" vertical="center"/>
      <protection/>
    </xf>
    <xf numFmtId="0" fontId="67" fillId="0" borderId="10" xfId="53" applyFont="1" applyFill="1" applyBorder="1" applyAlignment="1">
      <alignment horizontal="center" vertical="center"/>
      <protection/>
    </xf>
    <xf numFmtId="2" fontId="67" fillId="0" borderId="10" xfId="53" applyNumberFormat="1" applyFont="1" applyFill="1" applyBorder="1" applyAlignment="1">
      <alignment horizontal="center" vertical="center"/>
      <protection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9" fontId="15" fillId="0" borderId="10" xfId="59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69" fillId="0" borderId="10" xfId="53" applyNumberFormat="1" applyFont="1" applyFill="1" applyBorder="1" applyAlignment="1">
      <alignment horizontal="center" vertical="center"/>
      <protection/>
    </xf>
    <xf numFmtId="2" fontId="65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right"/>
    </xf>
    <xf numFmtId="0" fontId="5" fillId="0" borderId="2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9" fontId="13" fillId="0" borderId="10" xfId="59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horizontal="right"/>
    </xf>
    <xf numFmtId="0" fontId="2" fillId="0" borderId="0" xfId="53" applyFont="1" applyFill="1" applyBorder="1" applyAlignment="1">
      <alignment horizontal="right"/>
      <protection/>
    </xf>
    <xf numFmtId="0" fontId="13" fillId="0" borderId="0" xfId="53" applyFont="1" applyBorder="1" applyAlignment="1">
      <alignment horizontal="right"/>
      <protection/>
    </xf>
    <xf numFmtId="0" fontId="10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6</xdr:row>
      <xdr:rowOff>209550</xdr:rowOff>
    </xdr:from>
    <xdr:to>
      <xdr:col>4</xdr:col>
      <xdr:colOff>828675</xdr:colOff>
      <xdr:row>6</xdr:row>
      <xdr:rowOff>209550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905500" y="15716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190500</xdr:rowOff>
    </xdr:from>
    <xdr:to>
      <xdr:col>9</xdr:col>
      <xdr:colOff>9525</xdr:colOff>
      <xdr:row>6</xdr:row>
      <xdr:rowOff>190500</xdr:rowOff>
    </xdr:to>
    <xdr:sp>
      <xdr:nvSpPr>
        <xdr:cNvPr id="2" name="Прямая соединительная линия 4"/>
        <xdr:cNvSpPr>
          <a:spLocks/>
        </xdr:cNvSpPr>
      </xdr:nvSpPr>
      <xdr:spPr>
        <a:xfrm>
          <a:off x="8467725" y="15525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buh\Desktop\&#1064;&#1048;&#1051;&#1054;&#1042;&#1054;\&#1048;&#1079;&#1084;&#1077;&#1085;&#1077;&#1085;&#1080;&#1103;%20&#1074;%20&#1073;&#1102;&#1076;&#1078;&#1077;&#1090;\&#1048;&#1079;&#1084;&#1077;&#1085;&#1077;&#1085;&#1080;&#1103;%20&#1092;&#1077;&#1074;&#1088;&#1072;&#1083;&#1100;%202019\&#1042;&#1077;&#1076;&#1086;&#1084;&#1089;&#1090;&#1074;&#1077;&#1085;&#1085;&#1072;&#1103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вед 2018 втор.чт."/>
      <sheetName val="Измения"/>
    </sheetNames>
    <sheetDataSet>
      <sheetData sheetId="1">
        <row r="100">
          <cell r="H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3.875" style="0" customWidth="1"/>
    <col min="2" max="2" width="32.625" style="0" customWidth="1"/>
    <col min="3" max="3" width="19.125" style="0" customWidth="1"/>
    <col min="4" max="4" width="9.75390625" style="0" customWidth="1"/>
    <col min="5" max="5" width="20.875" style="0" customWidth="1"/>
    <col min="6" max="6" width="0.12890625" style="0" customWidth="1"/>
    <col min="7" max="11" width="8.875" style="0" hidden="1" customWidth="1"/>
  </cols>
  <sheetData>
    <row r="1" spans="1:11" ht="19.5" customHeight="1">
      <c r="A1" s="146" t="s">
        <v>79</v>
      </c>
      <c r="B1" s="146"/>
      <c r="C1" s="146"/>
      <c r="D1" s="146"/>
      <c r="E1" s="146"/>
      <c r="F1" s="23"/>
      <c r="G1" s="26"/>
      <c r="H1" s="26"/>
      <c r="I1" s="26"/>
      <c r="J1" s="26"/>
      <c r="K1" s="26"/>
    </row>
    <row r="2" spans="1:11" ht="18.75" customHeight="1">
      <c r="A2" s="146" t="s">
        <v>225</v>
      </c>
      <c r="B2" s="146"/>
      <c r="C2" s="146"/>
      <c r="D2" s="146"/>
      <c r="E2" s="146"/>
      <c r="F2" s="23"/>
      <c r="G2" s="26"/>
      <c r="H2" s="26"/>
      <c r="I2" s="26"/>
      <c r="J2" s="26"/>
      <c r="K2" s="26"/>
    </row>
    <row r="3" spans="1:11" ht="18" customHeight="1">
      <c r="A3" s="146" t="s">
        <v>80</v>
      </c>
      <c r="B3" s="146"/>
      <c r="C3" s="146"/>
      <c r="D3" s="146"/>
      <c r="E3" s="146"/>
      <c r="F3" s="23"/>
      <c r="G3" s="26"/>
      <c r="H3" s="26"/>
      <c r="I3" s="26"/>
      <c r="J3" s="26"/>
      <c r="K3" s="26"/>
    </row>
    <row r="4" spans="1:11" ht="18" customHeight="1">
      <c r="A4" s="146" t="s">
        <v>226</v>
      </c>
      <c r="B4" s="146"/>
      <c r="C4" s="146"/>
      <c r="D4" s="146"/>
      <c r="E4" s="146"/>
      <c r="F4" s="23"/>
      <c r="G4" s="26"/>
      <c r="H4" s="26"/>
      <c r="I4" s="26"/>
      <c r="J4" s="26"/>
      <c r="K4" s="26"/>
    </row>
    <row r="5" spans="1:11" ht="17.25" customHeight="1">
      <c r="A5" s="146" t="s">
        <v>125</v>
      </c>
      <c r="B5" s="146"/>
      <c r="C5" s="146"/>
      <c r="D5" s="146"/>
      <c r="E5" s="146"/>
      <c r="F5" s="23"/>
      <c r="G5" s="26"/>
      <c r="H5" s="26"/>
      <c r="I5" s="26"/>
      <c r="J5" s="26"/>
      <c r="K5" s="26"/>
    </row>
    <row r="6" spans="1:11" ht="18.75" customHeight="1">
      <c r="A6" s="146" t="s">
        <v>133</v>
      </c>
      <c r="B6" s="146"/>
      <c r="C6" s="146"/>
      <c r="D6" s="146"/>
      <c r="E6" s="146"/>
      <c r="F6" s="23"/>
      <c r="G6" s="26"/>
      <c r="H6" s="26"/>
      <c r="I6" s="26"/>
      <c r="J6" s="26"/>
      <c r="K6" s="26"/>
    </row>
    <row r="7" spans="1:11" ht="54.75" customHeight="1">
      <c r="A7" s="147" t="s">
        <v>227</v>
      </c>
      <c r="B7" s="147"/>
      <c r="C7" s="147"/>
      <c r="D7" s="147"/>
      <c r="E7" s="147"/>
      <c r="F7" s="22"/>
      <c r="G7" s="8"/>
      <c r="H7" s="8"/>
      <c r="I7" s="8"/>
      <c r="J7" s="8"/>
      <c r="K7" s="8"/>
    </row>
    <row r="8" spans="1:11" ht="19.5" customHeight="1">
      <c r="A8" s="145"/>
      <c r="B8" s="145"/>
      <c r="C8" s="145"/>
      <c r="D8" s="145"/>
      <c r="E8" s="145"/>
      <c r="F8" s="145"/>
      <c r="G8" s="8"/>
      <c r="H8" s="8"/>
      <c r="I8" s="8"/>
      <c r="J8" s="8"/>
      <c r="K8" s="8"/>
    </row>
    <row r="9" spans="1:6" ht="75.75" customHeight="1">
      <c r="A9" s="24" t="s">
        <v>81</v>
      </c>
      <c r="B9" s="12" t="s">
        <v>38</v>
      </c>
      <c r="C9" s="12" t="s">
        <v>45</v>
      </c>
      <c r="D9" s="144" t="s">
        <v>129</v>
      </c>
      <c r="E9" s="144"/>
      <c r="F9" s="144"/>
    </row>
    <row r="10" spans="1:6" ht="38.25" customHeight="1">
      <c r="A10" s="24" t="s">
        <v>39</v>
      </c>
      <c r="B10" s="24"/>
      <c r="C10" s="27">
        <f>C11</f>
        <v>19323.02000000002</v>
      </c>
      <c r="D10" s="144">
        <f>D11</f>
        <v>16946.550000000017</v>
      </c>
      <c r="E10" s="144"/>
      <c r="F10" s="144"/>
    </row>
    <row r="11" spans="1:6" ht="31.5" customHeight="1">
      <c r="A11" s="24" t="s">
        <v>126</v>
      </c>
      <c r="B11" s="24" t="s">
        <v>42</v>
      </c>
      <c r="C11" s="27">
        <f>C12+C13</f>
        <v>19323.02000000002</v>
      </c>
      <c r="D11" s="144">
        <f>D12+D13</f>
        <v>16946.550000000017</v>
      </c>
      <c r="E11" s="144"/>
      <c r="F11" s="144"/>
    </row>
    <row r="12" spans="1:6" ht="37.5" customHeight="1">
      <c r="A12" s="24" t="s">
        <v>127</v>
      </c>
      <c r="B12" s="24" t="s">
        <v>40</v>
      </c>
      <c r="C12" s="25">
        <v>-1279956</v>
      </c>
      <c r="D12" s="144">
        <v>-217980.18</v>
      </c>
      <c r="E12" s="144"/>
      <c r="F12" s="144"/>
    </row>
    <row r="13" spans="1:6" ht="42.75" customHeight="1">
      <c r="A13" s="24" t="s">
        <v>128</v>
      </c>
      <c r="B13" s="24" t="s">
        <v>41</v>
      </c>
      <c r="C13" s="25">
        <v>1299279.02</v>
      </c>
      <c r="D13" s="144">
        <v>234926.73</v>
      </c>
      <c r="E13" s="144"/>
      <c r="F13" s="144"/>
    </row>
    <row r="14" ht="13.5" customHeight="1"/>
    <row r="15" ht="12.75" customHeight="1"/>
    <row r="16" ht="13.5" customHeight="1"/>
    <row r="17" ht="13.5" customHeight="1"/>
    <row r="18" ht="12.75" customHeight="1"/>
    <row r="19" ht="13.5" customHeight="1"/>
    <row r="20" ht="12.75" customHeight="1"/>
    <row r="21" ht="13.5" customHeight="1"/>
  </sheetData>
  <sheetProtection/>
  <mergeCells count="13">
    <mergeCell ref="A5:E5"/>
    <mergeCell ref="A6:E6"/>
    <mergeCell ref="A7:E7"/>
    <mergeCell ref="A1:E1"/>
    <mergeCell ref="A2:E2"/>
    <mergeCell ref="A3:E3"/>
    <mergeCell ref="A4:E4"/>
    <mergeCell ref="D11:F11"/>
    <mergeCell ref="D12:F12"/>
    <mergeCell ref="D13:F13"/>
    <mergeCell ref="D9:F9"/>
    <mergeCell ref="A8:F8"/>
    <mergeCell ref="D10:F10"/>
  </mergeCells>
  <printOptions/>
  <pageMargins left="0.984251968503937" right="0" top="0.3937007874015748" bottom="0.3937007874015748" header="0.5118110236220472" footer="0.5118110236220472"/>
  <pageSetup fitToHeight="0" fitToWidth="1" horizontalDpi="600" verticalDpi="600" orientation="landscape" paperSize="9" r:id="rId1"/>
  <colBreaks count="1" manualBreakCount="1">
    <brk id="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="110" zoomScaleNormal="110" zoomScalePageLayoutView="0" workbookViewId="0" topLeftCell="A32">
      <selection activeCell="E21" sqref="E21"/>
    </sheetView>
  </sheetViews>
  <sheetFormatPr defaultColWidth="9.00390625" defaultRowHeight="12.75"/>
  <cols>
    <col min="1" max="1" width="22.625" style="0" customWidth="1"/>
    <col min="2" max="2" width="44.00390625" style="0" customWidth="1"/>
    <col min="3" max="3" width="20.875" style="0" customWidth="1"/>
    <col min="4" max="4" width="10.125" style="0" hidden="1" customWidth="1"/>
    <col min="5" max="5" width="18.125" style="0" customWidth="1"/>
    <col min="6" max="6" width="10.75390625" style="0" hidden="1" customWidth="1"/>
    <col min="7" max="7" width="0.37109375" style="0" hidden="1" customWidth="1"/>
    <col min="8" max="8" width="9.125" style="0" hidden="1" customWidth="1"/>
    <col min="9" max="9" width="11.375" style="0" customWidth="1"/>
  </cols>
  <sheetData>
    <row r="1" spans="1:9" ht="18" customHeight="1">
      <c r="A1" s="151" t="s">
        <v>109</v>
      </c>
      <c r="B1" s="151"/>
      <c r="C1" s="151"/>
      <c r="D1" s="151"/>
      <c r="E1" s="151"/>
      <c r="F1" s="151"/>
      <c r="G1" s="152"/>
      <c r="H1" s="152"/>
      <c r="I1" s="152"/>
    </row>
    <row r="2" spans="1:9" ht="19.5" customHeight="1">
      <c r="A2" s="151" t="s">
        <v>228</v>
      </c>
      <c r="B2" s="152"/>
      <c r="C2" s="152"/>
      <c r="D2" s="152"/>
      <c r="E2" s="152"/>
      <c r="F2" s="152"/>
      <c r="G2" s="152"/>
      <c r="H2" s="152"/>
      <c r="I2" s="152"/>
    </row>
    <row r="3" spans="1:9" ht="15.75" customHeight="1">
      <c r="A3" s="151" t="s">
        <v>66</v>
      </c>
      <c r="B3" s="151"/>
      <c r="C3" s="151"/>
      <c r="D3" s="151"/>
      <c r="E3" s="151"/>
      <c r="F3" s="151"/>
      <c r="G3" s="152"/>
      <c r="H3" s="152"/>
      <c r="I3" s="152"/>
    </row>
    <row r="4" spans="1:9" ht="17.25" customHeight="1">
      <c r="A4" s="151" t="s">
        <v>229</v>
      </c>
      <c r="B4" s="152"/>
      <c r="C4" s="152"/>
      <c r="D4" s="152"/>
      <c r="E4" s="152"/>
      <c r="F4" s="152"/>
      <c r="G4" s="152"/>
      <c r="H4" s="152"/>
      <c r="I4" s="152"/>
    </row>
    <row r="5" spans="1:9" ht="18.75" customHeight="1">
      <c r="A5" s="85"/>
      <c r="B5" s="150" t="s">
        <v>130</v>
      </c>
      <c r="C5" s="150"/>
      <c r="D5" s="150"/>
      <c r="E5" s="150"/>
      <c r="F5" s="150"/>
      <c r="G5" s="150"/>
      <c r="H5" s="150"/>
      <c r="I5" s="150"/>
    </row>
    <row r="6" spans="1:9" ht="18" customHeight="1">
      <c r="A6" s="151" t="s">
        <v>131</v>
      </c>
      <c r="B6" s="152"/>
      <c r="C6" s="152"/>
      <c r="D6" s="152"/>
      <c r="E6" s="152"/>
      <c r="F6" s="152"/>
      <c r="G6" s="152"/>
      <c r="H6" s="152"/>
      <c r="I6" s="152"/>
    </row>
    <row r="7" spans="1:9" ht="18" customHeight="1">
      <c r="A7" s="148" t="s">
        <v>132</v>
      </c>
      <c r="B7" s="149"/>
      <c r="C7" s="149"/>
      <c r="D7" s="149"/>
      <c r="E7" s="149"/>
      <c r="F7" s="149"/>
      <c r="G7" s="149"/>
      <c r="H7" s="149"/>
      <c r="I7" s="149"/>
    </row>
    <row r="8" spans="1:8" ht="12.75">
      <c r="A8" s="9"/>
      <c r="B8" s="9"/>
      <c r="C8" s="9"/>
      <c r="D8" s="9"/>
      <c r="E8" s="9"/>
      <c r="F8" s="9"/>
      <c r="G8" s="2"/>
      <c r="H8" s="2"/>
    </row>
    <row r="9" spans="1:9" ht="18.75">
      <c r="A9" s="145" t="s">
        <v>43</v>
      </c>
      <c r="B9" s="145"/>
      <c r="C9" s="145"/>
      <c r="D9" s="145"/>
      <c r="E9" s="153"/>
      <c r="F9" s="153"/>
      <c r="G9" s="153"/>
      <c r="H9" s="153"/>
      <c r="I9" s="153"/>
    </row>
    <row r="10" spans="1:9" ht="18" customHeight="1">
      <c r="A10" s="145" t="s">
        <v>230</v>
      </c>
      <c r="B10" s="145"/>
      <c r="C10" s="145"/>
      <c r="D10" s="145"/>
      <c r="E10" s="153"/>
      <c r="F10" s="153"/>
      <c r="G10" s="153"/>
      <c r="H10" s="153"/>
      <c r="I10" s="153"/>
    </row>
    <row r="11" spans="1:9" ht="18.75">
      <c r="A11" s="166" t="s">
        <v>134</v>
      </c>
      <c r="B11" s="166"/>
      <c r="C11" s="166"/>
      <c r="D11" s="166"/>
      <c r="E11" s="166"/>
      <c r="F11" s="166"/>
      <c r="G11" s="166"/>
      <c r="H11" s="166"/>
      <c r="I11" s="166"/>
    </row>
    <row r="12" spans="1:9" ht="37.5" customHeight="1">
      <c r="A12" s="18" t="s">
        <v>0</v>
      </c>
      <c r="B12" s="18" t="s">
        <v>1</v>
      </c>
      <c r="C12" s="18" t="s">
        <v>142</v>
      </c>
      <c r="D12" s="16"/>
      <c r="E12" s="19" t="s">
        <v>143</v>
      </c>
      <c r="F12" s="17"/>
      <c r="G12" s="15"/>
      <c r="H12" s="14"/>
      <c r="I12" s="19" t="s">
        <v>19</v>
      </c>
    </row>
    <row r="13" spans="1:9" s="21" customFormat="1" ht="15">
      <c r="A13" s="20" t="s">
        <v>2</v>
      </c>
      <c r="B13" s="20" t="s">
        <v>116</v>
      </c>
      <c r="C13" s="31">
        <f>C14+C18+C20+C28+C30</f>
        <v>263000</v>
      </c>
      <c r="D13" s="31">
        <f>D14+D18+D20+D28+D30</f>
        <v>0</v>
      </c>
      <c r="E13" s="31">
        <f>E14+E18+E20+E28+E30</f>
        <v>31525.179999999997</v>
      </c>
      <c r="F13" s="32" t="e">
        <f>F14+F18+F20+#REF!+#REF!</f>
        <v>#REF!</v>
      </c>
      <c r="G13" s="33"/>
      <c r="H13" s="34"/>
      <c r="I13" s="35">
        <f>E13/C13</f>
        <v>0.11986760456273762</v>
      </c>
    </row>
    <row r="14" spans="1:9" s="21" customFormat="1" ht="15">
      <c r="A14" s="20" t="s">
        <v>3</v>
      </c>
      <c r="B14" s="20" t="s">
        <v>4</v>
      </c>
      <c r="C14" s="31">
        <f>C15</f>
        <v>22000</v>
      </c>
      <c r="D14" s="31"/>
      <c r="E14" s="31">
        <f>E15</f>
        <v>6311.389999999999</v>
      </c>
      <c r="F14" s="36"/>
      <c r="G14" s="33"/>
      <c r="H14" s="34"/>
      <c r="I14" s="35">
        <f>E14/C14</f>
        <v>0.28688136363636363</v>
      </c>
    </row>
    <row r="15" spans="1:9" ht="17.25" customHeight="1">
      <c r="A15" s="4" t="s">
        <v>5</v>
      </c>
      <c r="B15" s="4" t="s">
        <v>6</v>
      </c>
      <c r="C15" s="37">
        <f>C16+C17</f>
        <v>22000</v>
      </c>
      <c r="D15" s="37"/>
      <c r="E15" s="37">
        <f>E16+E17</f>
        <v>6311.389999999999</v>
      </c>
      <c r="F15" s="38"/>
      <c r="G15" s="39"/>
      <c r="H15" s="40"/>
      <c r="I15" s="41">
        <f>E15/C15</f>
        <v>0.28688136363636363</v>
      </c>
    </row>
    <row r="16" spans="1:9" ht="84" customHeight="1">
      <c r="A16" s="4" t="s">
        <v>47</v>
      </c>
      <c r="B16" s="29" t="s">
        <v>46</v>
      </c>
      <c r="C16" s="37">
        <v>22000</v>
      </c>
      <c r="D16" s="37"/>
      <c r="E16" s="37">
        <v>6358.91</v>
      </c>
      <c r="F16" s="38"/>
      <c r="G16" s="39"/>
      <c r="H16" s="40"/>
      <c r="I16" s="41">
        <f>E16/C16</f>
        <v>0.2890413636363636</v>
      </c>
    </row>
    <row r="17" spans="1:9" ht="114.75">
      <c r="A17" s="4" t="s">
        <v>110</v>
      </c>
      <c r="B17" s="11" t="s">
        <v>48</v>
      </c>
      <c r="C17" s="37">
        <v>0</v>
      </c>
      <c r="D17" s="37"/>
      <c r="E17" s="37">
        <v>-47.52</v>
      </c>
      <c r="F17" s="38"/>
      <c r="G17" s="39"/>
      <c r="H17" s="40"/>
      <c r="I17" s="41">
        <v>0</v>
      </c>
    </row>
    <row r="18" spans="1:9" s="21" customFormat="1" ht="15" hidden="1">
      <c r="A18" s="20" t="s">
        <v>49</v>
      </c>
      <c r="B18" s="20" t="s">
        <v>7</v>
      </c>
      <c r="C18" s="31">
        <f>C19</f>
        <v>0</v>
      </c>
      <c r="D18" s="31"/>
      <c r="E18" s="31">
        <f>E19</f>
        <v>0</v>
      </c>
      <c r="F18" s="36"/>
      <c r="G18" s="33"/>
      <c r="H18" s="34"/>
      <c r="I18" s="35" t="e">
        <f>E18/C18*100%</f>
        <v>#DIV/0!</v>
      </c>
    </row>
    <row r="19" spans="1:9" ht="18.75" customHeight="1" hidden="1">
      <c r="A19" s="4" t="s">
        <v>50</v>
      </c>
      <c r="B19" s="4" t="s">
        <v>8</v>
      </c>
      <c r="C19" s="37">
        <v>0</v>
      </c>
      <c r="D19" s="37"/>
      <c r="E19" s="37">
        <v>0</v>
      </c>
      <c r="F19" s="38"/>
      <c r="G19" s="39"/>
      <c r="H19" s="40"/>
      <c r="I19" s="41" t="e">
        <f>E19/C19</f>
        <v>#DIV/0!</v>
      </c>
    </row>
    <row r="20" spans="1:9" s="21" customFormat="1" ht="18" customHeight="1">
      <c r="A20" s="20" t="s">
        <v>9</v>
      </c>
      <c r="B20" s="20" t="s">
        <v>10</v>
      </c>
      <c r="C20" s="31">
        <f>C21+C22</f>
        <v>241000</v>
      </c>
      <c r="D20" s="31"/>
      <c r="E20" s="31">
        <f>E21+E22</f>
        <v>25213.789999999997</v>
      </c>
      <c r="F20" s="36"/>
      <c r="G20" s="33"/>
      <c r="H20" s="34"/>
      <c r="I20" s="35">
        <f>E20/C20</f>
        <v>0.10462153526970953</v>
      </c>
    </row>
    <row r="21" spans="1:9" ht="56.25" customHeight="1">
      <c r="A21" s="4" t="s">
        <v>11</v>
      </c>
      <c r="B21" s="11" t="s">
        <v>51</v>
      </c>
      <c r="C21" s="37">
        <v>30000</v>
      </c>
      <c r="D21" s="37"/>
      <c r="E21" s="37">
        <v>1015.77</v>
      </c>
      <c r="F21" s="38"/>
      <c r="G21" s="39"/>
      <c r="H21" s="40"/>
      <c r="I21" s="41">
        <f>E21/C21</f>
        <v>0.033859</v>
      </c>
    </row>
    <row r="22" spans="1:9" ht="15">
      <c r="A22" s="4" t="s">
        <v>12</v>
      </c>
      <c r="B22" s="4" t="s">
        <v>13</v>
      </c>
      <c r="C22" s="37">
        <f>C26+C27</f>
        <v>211000</v>
      </c>
      <c r="D22" s="37"/>
      <c r="E22" s="37">
        <f>E26+E27</f>
        <v>24198.019999999997</v>
      </c>
      <c r="F22" s="38"/>
      <c r="G22" s="39"/>
      <c r="H22" s="40"/>
      <c r="I22" s="41">
        <f>E22/C22</f>
        <v>0.11468255924170614</v>
      </c>
    </row>
    <row r="23" spans="1:9" ht="12.75" customHeight="1" hidden="1">
      <c r="A23" s="4"/>
      <c r="B23" s="4"/>
      <c r="C23" s="37"/>
      <c r="D23" s="37"/>
      <c r="E23" s="37"/>
      <c r="F23" s="38"/>
      <c r="G23" s="39"/>
      <c r="H23" s="40"/>
      <c r="I23" s="41"/>
    </row>
    <row r="24" spans="1:9" ht="12.75" customHeight="1" hidden="1">
      <c r="A24" s="4"/>
      <c r="B24" s="4"/>
      <c r="C24" s="37"/>
      <c r="D24" s="37"/>
      <c r="E24" s="37"/>
      <c r="F24" s="38"/>
      <c r="G24" s="39"/>
      <c r="H24" s="40"/>
      <c r="I24" s="41"/>
    </row>
    <row r="25" spans="1:9" ht="12.75" customHeight="1" hidden="1">
      <c r="A25" s="4"/>
      <c r="B25" s="4"/>
      <c r="C25" s="37"/>
      <c r="D25" s="37"/>
      <c r="E25" s="37"/>
      <c r="F25" s="38"/>
      <c r="G25" s="39"/>
      <c r="H25" s="40"/>
      <c r="I25" s="41"/>
    </row>
    <row r="26" spans="1:9" ht="38.25">
      <c r="A26" s="4" t="s">
        <v>82</v>
      </c>
      <c r="B26" s="30" t="s">
        <v>83</v>
      </c>
      <c r="C26" s="37">
        <v>74000</v>
      </c>
      <c r="D26" s="37"/>
      <c r="E26" s="37">
        <v>12993.46</v>
      </c>
      <c r="F26" s="38"/>
      <c r="G26" s="39"/>
      <c r="H26" s="40"/>
      <c r="I26" s="41">
        <f>E26/C26</f>
        <v>0.17558729729729727</v>
      </c>
    </row>
    <row r="27" spans="1:9" ht="43.5" customHeight="1">
      <c r="A27" s="4" t="s">
        <v>84</v>
      </c>
      <c r="B27" s="29" t="s">
        <v>85</v>
      </c>
      <c r="C27" s="37">
        <v>137000</v>
      </c>
      <c r="D27" s="37"/>
      <c r="E27" s="37">
        <v>11204.56</v>
      </c>
      <c r="F27" s="38"/>
      <c r="G27" s="39"/>
      <c r="H27" s="40"/>
      <c r="I27" s="41">
        <f>E27/C27*100%</f>
        <v>0.08178510948905109</v>
      </c>
    </row>
    <row r="28" spans="1:9" ht="52.5" customHeight="1" hidden="1">
      <c r="A28" s="20" t="s">
        <v>205</v>
      </c>
      <c r="B28" s="137" t="s">
        <v>206</v>
      </c>
      <c r="C28" s="31">
        <f>C29</f>
        <v>0</v>
      </c>
      <c r="D28" s="31"/>
      <c r="E28" s="31">
        <f>E29</f>
        <v>0</v>
      </c>
      <c r="F28" s="36"/>
      <c r="G28" s="33"/>
      <c r="H28" s="34"/>
      <c r="I28" s="35">
        <f>I29</f>
        <v>0</v>
      </c>
    </row>
    <row r="29" spans="1:9" ht="78" customHeight="1" hidden="1">
      <c r="A29" s="4" t="s">
        <v>209</v>
      </c>
      <c r="B29" s="11" t="s">
        <v>207</v>
      </c>
      <c r="C29" s="37">
        <v>0</v>
      </c>
      <c r="D29" s="37"/>
      <c r="E29" s="37">
        <v>0</v>
      </c>
      <c r="F29" s="38"/>
      <c r="G29" s="39"/>
      <c r="H29" s="40"/>
      <c r="I29" s="41">
        <v>0</v>
      </c>
    </row>
    <row r="30" spans="1:9" ht="24" customHeight="1" hidden="1">
      <c r="A30" s="20" t="s">
        <v>208</v>
      </c>
      <c r="B30" s="138" t="s">
        <v>211</v>
      </c>
      <c r="C30" s="31">
        <f>C31</f>
        <v>0</v>
      </c>
      <c r="D30" s="31"/>
      <c r="E30" s="31">
        <f>E31</f>
        <v>0</v>
      </c>
      <c r="F30" s="36"/>
      <c r="G30" s="33"/>
      <c r="H30" s="34"/>
      <c r="I30" s="35">
        <v>0</v>
      </c>
    </row>
    <row r="31" spans="1:9" ht="57" customHeight="1" hidden="1">
      <c r="A31" s="4" t="s">
        <v>210</v>
      </c>
      <c r="B31" s="30" t="s">
        <v>212</v>
      </c>
      <c r="C31" s="37">
        <v>0</v>
      </c>
      <c r="D31" s="37"/>
      <c r="E31" s="37">
        <v>0</v>
      </c>
      <c r="F31" s="38"/>
      <c r="G31" s="39"/>
      <c r="H31" s="40"/>
      <c r="I31" s="41">
        <v>0</v>
      </c>
    </row>
    <row r="32" spans="1:9" s="21" customFormat="1" ht="15.75" customHeight="1">
      <c r="A32" s="20" t="s">
        <v>221</v>
      </c>
      <c r="B32" s="20" t="s">
        <v>14</v>
      </c>
      <c r="C32" s="31">
        <f>C33+C66+C68</f>
        <v>1016956</v>
      </c>
      <c r="D32" s="31">
        <f>D33+D66+D68</f>
        <v>0</v>
      </c>
      <c r="E32" s="31">
        <f>E33+E66+E68</f>
        <v>186455</v>
      </c>
      <c r="F32" s="36"/>
      <c r="G32" s="33"/>
      <c r="H32" s="34"/>
      <c r="I32" s="35">
        <f>E32/C32*100%</f>
        <v>0.18334618213570694</v>
      </c>
    </row>
    <row r="33" spans="1:9" ht="27.75" customHeight="1">
      <c r="A33" s="4" t="s">
        <v>135</v>
      </c>
      <c r="B33" s="5" t="s">
        <v>65</v>
      </c>
      <c r="C33" s="37">
        <f>C34+C62+C64+C65+C63</f>
        <v>1001956</v>
      </c>
      <c r="D33" s="37"/>
      <c r="E33" s="37">
        <f>E34+E62+E64+E65+E63</f>
        <v>171455</v>
      </c>
      <c r="F33" s="38"/>
      <c r="G33" s="39"/>
      <c r="H33" s="40"/>
      <c r="I33" s="41">
        <f>E33/C33*100%</f>
        <v>0.17112028871527293</v>
      </c>
    </row>
    <row r="34" spans="1:9" ht="29.25" customHeight="1">
      <c r="A34" s="4" t="s">
        <v>136</v>
      </c>
      <c r="B34" s="4" t="s">
        <v>137</v>
      </c>
      <c r="C34" s="37">
        <v>17300</v>
      </c>
      <c r="D34" s="37"/>
      <c r="E34" s="37">
        <v>6100</v>
      </c>
      <c r="F34" s="38"/>
      <c r="G34" s="39"/>
      <c r="H34" s="40"/>
      <c r="I34" s="41">
        <f>E34/C34*100%</f>
        <v>0.35260115606936415</v>
      </c>
    </row>
    <row r="35" spans="1:9" ht="48" customHeight="1" hidden="1">
      <c r="A35" s="4" t="s">
        <v>63</v>
      </c>
      <c r="B35" s="4" t="s">
        <v>25</v>
      </c>
      <c r="C35" s="37">
        <v>0</v>
      </c>
      <c r="D35" s="37"/>
      <c r="E35" s="37">
        <v>0</v>
      </c>
      <c r="F35" s="38"/>
      <c r="G35" s="39"/>
      <c r="H35" s="40"/>
      <c r="I35" s="41" t="e">
        <f>E35/C35*100%</f>
        <v>#DIV/0!</v>
      </c>
    </row>
    <row r="36" spans="1:9" ht="12.75" customHeight="1" hidden="1">
      <c r="A36" s="4" t="s">
        <v>30</v>
      </c>
      <c r="B36" s="4" t="s">
        <v>27</v>
      </c>
      <c r="C36" s="37">
        <v>1000</v>
      </c>
      <c r="D36" s="37"/>
      <c r="E36" s="37">
        <v>500</v>
      </c>
      <c r="F36" s="38"/>
      <c r="G36" s="39"/>
      <c r="H36" s="40"/>
      <c r="I36" s="41">
        <f>E36/C36</f>
        <v>0.5</v>
      </c>
    </row>
    <row r="37" spans="1:9" ht="12.75" customHeight="1" hidden="1">
      <c r="A37" s="155" t="s">
        <v>29</v>
      </c>
      <c r="B37" s="155" t="s">
        <v>28</v>
      </c>
      <c r="C37" s="156">
        <v>44100</v>
      </c>
      <c r="D37" s="156"/>
      <c r="E37" s="156">
        <v>22050</v>
      </c>
      <c r="F37" s="38"/>
      <c r="G37" s="39"/>
      <c r="H37" s="40"/>
      <c r="I37" s="168">
        <f>E37/C37</f>
        <v>0.5</v>
      </c>
    </row>
    <row r="38" spans="1:9" ht="12.75" customHeight="1" hidden="1">
      <c r="A38" s="155"/>
      <c r="B38" s="155"/>
      <c r="C38" s="157"/>
      <c r="D38" s="157"/>
      <c r="E38" s="157"/>
      <c r="F38" s="38"/>
      <c r="G38" s="39"/>
      <c r="H38" s="40"/>
      <c r="I38" s="168"/>
    </row>
    <row r="39" spans="1:9" ht="12.75" customHeight="1" hidden="1">
      <c r="A39" s="155"/>
      <c r="B39" s="155"/>
      <c r="C39" s="158"/>
      <c r="D39" s="158"/>
      <c r="E39" s="158"/>
      <c r="F39" s="38"/>
      <c r="G39" s="39"/>
      <c r="H39" s="40"/>
      <c r="I39" s="168"/>
    </row>
    <row r="40" spans="1:9" ht="0.75" customHeight="1" hidden="1">
      <c r="A40" s="4" t="s">
        <v>31</v>
      </c>
      <c r="B40" s="4" t="s">
        <v>32</v>
      </c>
      <c r="C40" s="42">
        <v>6000</v>
      </c>
      <c r="D40" s="37"/>
      <c r="E40" s="47">
        <v>3000</v>
      </c>
      <c r="F40" s="38"/>
      <c r="G40" s="39"/>
      <c r="H40" s="40"/>
      <c r="I40" s="41">
        <f>E40/C40</f>
        <v>0.5</v>
      </c>
    </row>
    <row r="41" spans="1:9" ht="10.5" customHeight="1" hidden="1">
      <c r="A41" s="4" t="s">
        <v>64</v>
      </c>
      <c r="B41" s="4" t="s">
        <v>32</v>
      </c>
      <c r="C41" s="42">
        <v>10000</v>
      </c>
      <c r="D41" s="37"/>
      <c r="E41" s="47">
        <v>10000</v>
      </c>
      <c r="F41" s="38"/>
      <c r="G41" s="39"/>
      <c r="H41" s="40"/>
      <c r="I41" s="41">
        <f>E41/C41</f>
        <v>1</v>
      </c>
    </row>
    <row r="42" spans="1:9" ht="0.75" customHeight="1" hidden="1">
      <c r="A42" s="5" t="s">
        <v>16</v>
      </c>
      <c r="B42" s="10"/>
      <c r="C42" s="47">
        <v>137000</v>
      </c>
      <c r="D42" s="37"/>
      <c r="E42" s="47"/>
      <c r="F42" s="38"/>
      <c r="G42" s="39"/>
      <c r="H42" s="40"/>
      <c r="I42" s="41"/>
    </row>
    <row r="43" spans="1:9" ht="12.75" customHeight="1" hidden="1">
      <c r="A43" s="5"/>
      <c r="B43" s="10"/>
      <c r="C43" s="47">
        <v>0</v>
      </c>
      <c r="D43" s="37"/>
      <c r="E43" s="47"/>
      <c r="F43" s="38"/>
      <c r="G43" s="39"/>
      <c r="H43" s="40"/>
      <c r="I43" s="41"/>
    </row>
    <row r="44" spans="1:9" ht="12.75" customHeight="1" hidden="1">
      <c r="A44" s="5"/>
      <c r="B44" s="5"/>
      <c r="C44" s="47"/>
      <c r="D44" s="37"/>
      <c r="E44" s="47"/>
      <c r="F44" s="38"/>
      <c r="G44" s="39"/>
      <c r="H44" s="40"/>
      <c r="I44" s="41"/>
    </row>
    <row r="45" spans="1:9" ht="12.75" customHeight="1" hidden="1">
      <c r="A45" s="169"/>
      <c r="B45" s="155"/>
      <c r="C45" s="170"/>
      <c r="D45" s="157"/>
      <c r="E45" s="170"/>
      <c r="F45" s="38"/>
      <c r="G45" s="39"/>
      <c r="H45" s="40"/>
      <c r="I45" s="41"/>
    </row>
    <row r="46" spans="1:9" ht="12.75" customHeight="1" hidden="1">
      <c r="A46" s="169"/>
      <c r="B46" s="155"/>
      <c r="C46" s="170"/>
      <c r="D46" s="158"/>
      <c r="E46" s="170"/>
      <c r="F46" s="38"/>
      <c r="G46" s="39"/>
      <c r="H46" s="40"/>
      <c r="I46" s="41"/>
    </row>
    <row r="47" spans="1:9" ht="12.75" customHeight="1" hidden="1">
      <c r="A47" s="4"/>
      <c r="B47" s="4"/>
      <c r="C47" s="43"/>
      <c r="D47" s="48"/>
      <c r="E47" s="37"/>
      <c r="F47" s="38"/>
      <c r="G47" s="39"/>
      <c r="H47" s="40"/>
      <c r="I47" s="41"/>
    </row>
    <row r="48" spans="1:9" ht="12.75" customHeight="1" hidden="1">
      <c r="A48" s="4"/>
      <c r="B48" s="4"/>
      <c r="C48" s="45"/>
      <c r="D48" s="49"/>
      <c r="E48" s="37"/>
      <c r="F48" s="38"/>
      <c r="G48" s="39"/>
      <c r="H48" s="40"/>
      <c r="I48" s="41"/>
    </row>
    <row r="49" spans="1:9" ht="12.75" customHeight="1" hidden="1">
      <c r="A49" s="4"/>
      <c r="B49" s="4"/>
      <c r="C49" s="37"/>
      <c r="D49" s="49"/>
      <c r="E49" s="37"/>
      <c r="F49" s="38"/>
      <c r="G49" s="39"/>
      <c r="H49" s="40"/>
      <c r="I49" s="41"/>
    </row>
    <row r="50" spans="1:9" ht="12.75" customHeight="1" hidden="1">
      <c r="A50" s="4"/>
      <c r="B50" s="4"/>
      <c r="C50" s="43"/>
      <c r="D50" s="49"/>
      <c r="E50" s="37"/>
      <c r="F50" s="38"/>
      <c r="G50" s="39"/>
      <c r="H50" s="40"/>
      <c r="I50" s="41"/>
    </row>
    <row r="51" spans="1:9" ht="12.75" customHeight="1" hidden="1">
      <c r="A51" s="4"/>
      <c r="B51" s="4"/>
      <c r="C51" s="44"/>
      <c r="D51" s="49"/>
      <c r="E51" s="37"/>
      <c r="F51" s="38"/>
      <c r="G51" s="39"/>
      <c r="H51" s="40"/>
      <c r="I51" s="41"/>
    </row>
    <row r="52" spans="1:9" ht="12.75" customHeight="1" hidden="1">
      <c r="A52" s="4"/>
      <c r="B52" s="4"/>
      <c r="C52" s="44"/>
      <c r="D52" s="49"/>
      <c r="E52" s="37"/>
      <c r="F52" s="38"/>
      <c r="G52" s="39"/>
      <c r="H52" s="40"/>
      <c r="I52" s="41"/>
    </row>
    <row r="53" spans="1:9" ht="12.75" customHeight="1" hidden="1">
      <c r="A53" s="4"/>
      <c r="B53" s="4"/>
      <c r="C53" s="44"/>
      <c r="D53" s="49"/>
      <c r="E53" s="37"/>
      <c r="F53" s="38"/>
      <c r="G53" s="39"/>
      <c r="H53" s="40"/>
      <c r="I53" s="41"/>
    </row>
    <row r="54" spans="1:9" ht="12.75" customHeight="1" hidden="1">
      <c r="A54" s="4"/>
      <c r="B54" s="4"/>
      <c r="C54" s="44"/>
      <c r="D54" s="49"/>
      <c r="E54" s="37"/>
      <c r="F54" s="38"/>
      <c r="G54" s="39"/>
      <c r="H54" s="40"/>
      <c r="I54" s="41"/>
    </row>
    <row r="55" spans="1:9" ht="93.75" customHeight="1" hidden="1">
      <c r="A55" s="4"/>
      <c r="B55" s="4"/>
      <c r="C55" s="45"/>
      <c r="D55" s="49"/>
      <c r="E55" s="37"/>
      <c r="F55" s="38"/>
      <c r="G55" s="39"/>
      <c r="H55" s="40"/>
      <c r="I55" s="41"/>
    </row>
    <row r="56" spans="1:9" ht="12.75" customHeight="1" hidden="1">
      <c r="A56" s="4"/>
      <c r="B56" s="4"/>
      <c r="C56" s="43"/>
      <c r="D56" s="49"/>
      <c r="E56" s="37"/>
      <c r="F56" s="38"/>
      <c r="G56" s="39"/>
      <c r="H56" s="40"/>
      <c r="I56" s="41"/>
    </row>
    <row r="57" spans="1:9" ht="12.75" customHeight="1" hidden="1">
      <c r="A57" s="4"/>
      <c r="B57" s="4"/>
      <c r="C57" s="44"/>
      <c r="D57" s="49"/>
      <c r="E57" s="37"/>
      <c r="F57" s="38"/>
      <c r="G57" s="39"/>
      <c r="H57" s="40"/>
      <c r="I57" s="41"/>
    </row>
    <row r="58" spans="1:9" ht="0.75" customHeight="1" hidden="1">
      <c r="A58" s="4"/>
      <c r="B58" s="4"/>
      <c r="C58" s="45"/>
      <c r="D58" s="49"/>
      <c r="E58" s="37"/>
      <c r="F58" s="38"/>
      <c r="G58" s="39"/>
      <c r="H58" s="40"/>
      <c r="I58" s="41"/>
    </row>
    <row r="59" spans="1:9" ht="0.75" customHeight="1" hidden="1">
      <c r="A59" s="4"/>
      <c r="B59" s="4"/>
      <c r="C59" s="45"/>
      <c r="D59" s="49"/>
      <c r="E59" s="37"/>
      <c r="F59" s="38"/>
      <c r="G59" s="39"/>
      <c r="H59" s="40"/>
      <c r="I59" s="41"/>
    </row>
    <row r="60" spans="1:9" ht="12.75" customHeight="1" hidden="1">
      <c r="A60" s="4"/>
      <c r="B60" s="4"/>
      <c r="C60" s="45"/>
      <c r="D60" s="49"/>
      <c r="E60" s="37"/>
      <c r="F60" s="38"/>
      <c r="G60" s="39"/>
      <c r="H60" s="40"/>
      <c r="I60" s="41"/>
    </row>
    <row r="61" spans="1:9" ht="12.75" customHeight="1" hidden="1">
      <c r="A61" s="162" t="s">
        <v>17</v>
      </c>
      <c r="B61" s="163"/>
      <c r="C61" s="49">
        <f>C13+C32</f>
        <v>1279956</v>
      </c>
      <c r="D61" s="49"/>
      <c r="E61" s="49">
        <f>E32+E13</f>
        <v>217980.18</v>
      </c>
      <c r="F61" s="50" t="e">
        <f>#REF!+#REF!+#REF!</f>
        <v>#REF!</v>
      </c>
      <c r="G61" s="51"/>
      <c r="H61" s="40"/>
      <c r="I61" s="41">
        <f>E61/C61</f>
        <v>0.1703028697861489</v>
      </c>
    </row>
    <row r="62" spans="1:9" ht="42.75" customHeight="1">
      <c r="A62" s="5" t="s">
        <v>138</v>
      </c>
      <c r="B62" s="5" t="s">
        <v>114</v>
      </c>
      <c r="C62" s="49">
        <v>600000</v>
      </c>
      <c r="D62" s="49"/>
      <c r="E62" s="49">
        <v>150000</v>
      </c>
      <c r="F62" s="52"/>
      <c r="G62" s="40"/>
      <c r="H62" s="40"/>
      <c r="I62" s="53">
        <f>E62/C62*100%</f>
        <v>0.25</v>
      </c>
    </row>
    <row r="63" spans="1:9" ht="42.75" customHeight="1">
      <c r="A63" s="5" t="s">
        <v>231</v>
      </c>
      <c r="B63" s="5" t="s">
        <v>232</v>
      </c>
      <c r="C63" s="49">
        <v>319056</v>
      </c>
      <c r="D63" s="49"/>
      <c r="E63" s="49">
        <v>0</v>
      </c>
      <c r="F63" s="52"/>
      <c r="G63" s="40"/>
      <c r="H63" s="40"/>
      <c r="I63" s="53">
        <f>E63/C63*100%</f>
        <v>0</v>
      </c>
    </row>
    <row r="64" spans="1:9" ht="53.25" customHeight="1">
      <c r="A64" s="5" t="s">
        <v>139</v>
      </c>
      <c r="B64" s="5" t="s">
        <v>115</v>
      </c>
      <c r="C64" s="49">
        <v>61400</v>
      </c>
      <c r="D64" s="49"/>
      <c r="E64" s="49">
        <v>15355</v>
      </c>
      <c r="F64" s="52"/>
      <c r="G64" s="40"/>
      <c r="H64" s="40"/>
      <c r="I64" s="53">
        <f>E64/C64*100%</f>
        <v>0.2500814332247557</v>
      </c>
    </row>
    <row r="65" spans="1:9" ht="79.5" customHeight="1">
      <c r="A65" s="4" t="s">
        <v>140</v>
      </c>
      <c r="B65" s="13" t="s">
        <v>141</v>
      </c>
      <c r="C65" s="45">
        <v>4200</v>
      </c>
      <c r="D65" s="45"/>
      <c r="E65" s="45">
        <v>0</v>
      </c>
      <c r="F65" s="39"/>
      <c r="G65" s="39"/>
      <c r="H65" s="40"/>
      <c r="I65" s="46">
        <f>E65/C65*100%</f>
        <v>0</v>
      </c>
    </row>
    <row r="66" spans="1:9" ht="30.75" customHeight="1" hidden="1">
      <c r="A66" s="20" t="s">
        <v>217</v>
      </c>
      <c r="B66" s="141" t="s">
        <v>219</v>
      </c>
      <c r="C66" s="139">
        <f>C67</f>
        <v>0</v>
      </c>
      <c r="D66" s="139"/>
      <c r="E66" s="139">
        <f>E67</f>
        <v>0</v>
      </c>
      <c r="F66" s="33"/>
      <c r="G66" s="33"/>
      <c r="H66" s="34"/>
      <c r="I66" s="140" t="e">
        <f>I67</f>
        <v>#DIV/0!</v>
      </c>
    </row>
    <row r="67" spans="1:9" ht="39" customHeight="1" hidden="1">
      <c r="A67" s="4" t="s">
        <v>213</v>
      </c>
      <c r="B67" s="4" t="s">
        <v>215</v>
      </c>
      <c r="C67" s="45">
        <v>0</v>
      </c>
      <c r="D67" s="45"/>
      <c r="E67" s="45">
        <v>0</v>
      </c>
      <c r="F67" s="39"/>
      <c r="G67" s="39"/>
      <c r="H67" s="40"/>
      <c r="I67" s="46" t="e">
        <f>E67/C67*100%</f>
        <v>#DIV/0!</v>
      </c>
    </row>
    <row r="68" spans="1:9" ht="28.5" customHeight="1">
      <c r="A68" s="20" t="s">
        <v>218</v>
      </c>
      <c r="B68" s="20" t="s">
        <v>220</v>
      </c>
      <c r="C68" s="139">
        <f>C69</f>
        <v>15000</v>
      </c>
      <c r="D68" s="139"/>
      <c r="E68" s="139">
        <f>E69</f>
        <v>15000</v>
      </c>
      <c r="F68" s="33"/>
      <c r="G68" s="33"/>
      <c r="H68" s="34"/>
      <c r="I68" s="140">
        <f>I69</f>
        <v>1</v>
      </c>
    </row>
    <row r="69" spans="1:9" ht="27" customHeight="1">
      <c r="A69" s="4" t="s">
        <v>214</v>
      </c>
      <c r="B69" s="4" t="s">
        <v>216</v>
      </c>
      <c r="C69" s="45">
        <v>15000</v>
      </c>
      <c r="D69" s="45"/>
      <c r="E69" s="45">
        <v>15000</v>
      </c>
      <c r="F69" s="39"/>
      <c r="G69" s="39"/>
      <c r="H69" s="40"/>
      <c r="I69" s="46">
        <f>E69/C69*100%</f>
        <v>1</v>
      </c>
    </row>
    <row r="70" spans="1:9" s="21" customFormat="1" ht="18" customHeight="1">
      <c r="A70" s="160" t="s">
        <v>18</v>
      </c>
      <c r="B70" s="161"/>
      <c r="C70" s="54">
        <f>C61</f>
        <v>1279956</v>
      </c>
      <c r="D70" s="55"/>
      <c r="E70" s="31">
        <f>E32+E13</f>
        <v>217980.18</v>
      </c>
      <c r="F70" s="34"/>
      <c r="G70" s="34"/>
      <c r="H70" s="34"/>
      <c r="I70" s="56">
        <f>E70/C70*100%</f>
        <v>0.1703028697861489</v>
      </c>
    </row>
    <row r="71" spans="1:3" ht="18" customHeight="1">
      <c r="A71" s="159"/>
      <c r="B71" s="159"/>
      <c r="C71" s="3"/>
    </row>
    <row r="72" spans="1:6" ht="18" customHeight="1">
      <c r="A72" s="154"/>
      <c r="B72" s="154"/>
      <c r="C72" s="164"/>
      <c r="D72" s="165"/>
      <c r="E72" s="165"/>
      <c r="F72" s="165"/>
    </row>
    <row r="73" spans="1:6" ht="18" customHeight="1">
      <c r="A73" s="154"/>
      <c r="B73" s="154"/>
      <c r="C73" s="164"/>
      <c r="D73" s="165"/>
      <c r="E73" s="165"/>
      <c r="F73" s="165"/>
    </row>
    <row r="74" spans="1:3" ht="18" customHeight="1">
      <c r="A74" s="167"/>
      <c r="B74" s="167"/>
      <c r="C74" s="7"/>
    </row>
    <row r="75" spans="1:5" ht="18" customHeight="1">
      <c r="A75" s="1"/>
      <c r="C75" s="6"/>
      <c r="E75" s="6"/>
    </row>
  </sheetData>
  <sheetProtection/>
  <mergeCells count="29">
    <mergeCell ref="C45:C46"/>
    <mergeCell ref="D45:D46"/>
    <mergeCell ref="E45:E46"/>
    <mergeCell ref="C37:C39"/>
    <mergeCell ref="C72:F72"/>
    <mergeCell ref="A37:A39"/>
    <mergeCell ref="A11:I11"/>
    <mergeCell ref="A74:B74"/>
    <mergeCell ref="A73:B73"/>
    <mergeCell ref="C73:F73"/>
    <mergeCell ref="I37:I39"/>
    <mergeCell ref="A45:A46"/>
    <mergeCell ref="B45:B46"/>
    <mergeCell ref="A9:I9"/>
    <mergeCell ref="A10:I10"/>
    <mergeCell ref="A6:I6"/>
    <mergeCell ref="A72:B72"/>
    <mergeCell ref="B37:B39"/>
    <mergeCell ref="D37:D39"/>
    <mergeCell ref="E37:E39"/>
    <mergeCell ref="A71:B71"/>
    <mergeCell ref="A70:B70"/>
    <mergeCell ref="A61:B61"/>
    <mergeCell ref="A7:I7"/>
    <mergeCell ref="B5:I5"/>
    <mergeCell ref="A1:I1"/>
    <mergeCell ref="A2:I2"/>
    <mergeCell ref="A3:I3"/>
    <mergeCell ref="A4:I4"/>
  </mergeCells>
  <printOptions/>
  <pageMargins left="0.7874015748031497" right="0" top="0.4330708661417323" bottom="0.1968503937007874" header="0.7086614173228347" footer="0.5118110236220472"/>
  <pageSetup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90" zoomScaleNormal="90" zoomScalePageLayoutView="0" workbookViewId="0" topLeftCell="A1">
      <selection activeCell="A32" sqref="A32"/>
    </sheetView>
  </sheetViews>
  <sheetFormatPr defaultColWidth="9.00390625" defaultRowHeight="12.75"/>
  <cols>
    <col min="1" max="1" width="54.25390625" style="0" customWidth="1"/>
    <col min="2" max="2" width="6.125" style="0" customWidth="1"/>
    <col min="3" max="3" width="4.25390625" style="0" customWidth="1"/>
    <col min="4" max="4" width="18.00390625" style="0" customWidth="1"/>
    <col min="5" max="5" width="21.25390625" style="0" customWidth="1"/>
    <col min="6" max="6" width="14.00390625" style="0" customWidth="1"/>
  </cols>
  <sheetData>
    <row r="1" spans="1:6" ht="15.75">
      <c r="A1" s="150" t="s">
        <v>152</v>
      </c>
      <c r="B1" s="150"/>
      <c r="C1" s="150"/>
      <c r="D1" s="150"/>
      <c r="E1" s="150"/>
      <c r="F1" s="150"/>
    </row>
    <row r="2" spans="1:6" ht="15.75">
      <c r="A2" s="172" t="s">
        <v>235</v>
      </c>
      <c r="B2" s="172"/>
      <c r="C2" s="172"/>
      <c r="D2" s="172"/>
      <c r="E2" s="172"/>
      <c r="F2" s="172"/>
    </row>
    <row r="3" spans="1:6" ht="15.75" customHeight="1">
      <c r="A3" s="173" t="s">
        <v>150</v>
      </c>
      <c r="B3" s="173"/>
      <c r="C3" s="173"/>
      <c r="D3" s="173"/>
      <c r="E3" s="173"/>
      <c r="F3" s="173"/>
    </row>
    <row r="4" spans="1:6" ht="15.75" customHeight="1">
      <c r="A4" s="173" t="s">
        <v>236</v>
      </c>
      <c r="B4" s="173"/>
      <c r="C4" s="173"/>
      <c r="D4" s="173"/>
      <c r="E4" s="173"/>
      <c r="F4" s="173"/>
    </row>
    <row r="5" spans="1:6" ht="18.75" customHeight="1">
      <c r="A5" s="150" t="s">
        <v>130</v>
      </c>
      <c r="B5" s="150"/>
      <c r="C5" s="150"/>
      <c r="D5" s="150"/>
      <c r="E5" s="150"/>
      <c r="F5" s="150"/>
    </row>
    <row r="6" spans="1:6" ht="15.75" customHeight="1">
      <c r="A6" s="150" t="s">
        <v>131</v>
      </c>
      <c r="B6" s="150"/>
      <c r="C6" s="150"/>
      <c r="D6" s="150"/>
      <c r="E6" s="150"/>
      <c r="F6" s="150"/>
    </row>
    <row r="7" spans="1:6" ht="15.75" customHeight="1">
      <c r="A7" s="150" t="s">
        <v>151</v>
      </c>
      <c r="B7" s="150"/>
      <c r="C7" s="150"/>
      <c r="D7" s="150"/>
      <c r="E7" s="150"/>
      <c r="F7" s="150"/>
    </row>
    <row r="8" spans="1:6" ht="72" customHeight="1">
      <c r="A8" s="171" t="s">
        <v>237</v>
      </c>
      <c r="B8" s="171"/>
      <c r="C8" s="171"/>
      <c r="D8" s="171"/>
      <c r="E8" s="171"/>
      <c r="F8" s="171"/>
    </row>
    <row r="9" spans="1:4" ht="15.75">
      <c r="A9" s="62" t="s">
        <v>149</v>
      </c>
      <c r="D9" s="63"/>
    </row>
    <row r="10" spans="1:6" ht="63.75" customHeight="1">
      <c r="A10" s="70" t="s">
        <v>1</v>
      </c>
      <c r="B10" s="71" t="s">
        <v>144</v>
      </c>
      <c r="C10" s="71" t="s">
        <v>34</v>
      </c>
      <c r="D10" s="71" t="s">
        <v>45</v>
      </c>
      <c r="E10" s="66" t="s">
        <v>153</v>
      </c>
      <c r="F10" s="66" t="s">
        <v>19</v>
      </c>
    </row>
    <row r="11" spans="1:6" s="64" customFormat="1" ht="30" customHeight="1">
      <c r="A11" s="72" t="s">
        <v>15</v>
      </c>
      <c r="B11" s="57" t="s">
        <v>21</v>
      </c>
      <c r="C11" s="73"/>
      <c r="D11" s="60">
        <f>D12+D13+D14+D15</f>
        <v>552683.02</v>
      </c>
      <c r="E11" s="82">
        <f>E12+E13+E14+E15</f>
        <v>119629.12999999999</v>
      </c>
      <c r="F11" s="67">
        <f>E11/D11</f>
        <v>0.21645161090709822</v>
      </c>
    </row>
    <row r="12" spans="1:6" ht="31.5" customHeight="1">
      <c r="A12" s="74" t="s">
        <v>145</v>
      </c>
      <c r="B12" s="75" t="s">
        <v>21</v>
      </c>
      <c r="C12" s="75" t="s">
        <v>22</v>
      </c>
      <c r="D12" s="76">
        <v>315180</v>
      </c>
      <c r="E12" s="83">
        <v>47552.2</v>
      </c>
      <c r="F12" s="81">
        <f aca="true" t="shared" si="0" ref="F12:F32">E12/D12</f>
        <v>0.15087315184973665</v>
      </c>
    </row>
    <row r="13" spans="1:6" ht="47.25">
      <c r="A13" s="77" t="s">
        <v>146</v>
      </c>
      <c r="B13" s="75" t="s">
        <v>21</v>
      </c>
      <c r="C13" s="75" t="s">
        <v>23</v>
      </c>
      <c r="D13" s="76">
        <v>180803.02</v>
      </c>
      <c r="E13" s="83">
        <v>72076.93</v>
      </c>
      <c r="F13" s="81">
        <f t="shared" si="0"/>
        <v>0.398648927434951</v>
      </c>
    </row>
    <row r="14" spans="1:6" ht="15.75">
      <c r="A14" s="77" t="s">
        <v>52</v>
      </c>
      <c r="B14" s="75" t="s">
        <v>21</v>
      </c>
      <c r="C14" s="75">
        <v>11</v>
      </c>
      <c r="D14" s="76">
        <v>10000</v>
      </c>
      <c r="E14" s="83">
        <v>0</v>
      </c>
      <c r="F14" s="81">
        <f t="shared" si="0"/>
        <v>0</v>
      </c>
    </row>
    <row r="15" spans="1:6" ht="15.75">
      <c r="A15" s="77" t="s">
        <v>35</v>
      </c>
      <c r="B15" s="75" t="s">
        <v>21</v>
      </c>
      <c r="C15" s="75">
        <v>13</v>
      </c>
      <c r="D15" s="76">
        <v>46700</v>
      </c>
      <c r="E15" s="83">
        <v>0</v>
      </c>
      <c r="F15" s="81">
        <f t="shared" si="0"/>
        <v>0</v>
      </c>
    </row>
    <row r="16" spans="1:6" ht="29.25" customHeight="1">
      <c r="A16" s="72" t="s">
        <v>54</v>
      </c>
      <c r="B16" s="57" t="s">
        <v>22</v>
      </c>
      <c r="C16" s="58"/>
      <c r="D16" s="60">
        <f>D17</f>
        <v>61400</v>
      </c>
      <c r="E16" s="84">
        <f>E17</f>
        <v>15200.58</v>
      </c>
      <c r="F16" s="67">
        <f t="shared" si="0"/>
        <v>0.24756644951140064</v>
      </c>
    </row>
    <row r="17" spans="1:6" ht="15.75" customHeight="1">
      <c r="A17" s="77" t="s">
        <v>61</v>
      </c>
      <c r="B17" s="75" t="s">
        <v>22</v>
      </c>
      <c r="C17" s="75" t="s">
        <v>26</v>
      </c>
      <c r="D17" s="76">
        <v>61400</v>
      </c>
      <c r="E17" s="83">
        <v>15200.58</v>
      </c>
      <c r="F17" s="81">
        <f t="shared" si="0"/>
        <v>0.24756644951140064</v>
      </c>
    </row>
    <row r="18" spans="1:6" ht="27.75" customHeight="1">
      <c r="A18" s="72" t="s">
        <v>234</v>
      </c>
      <c r="B18" s="57" t="s">
        <v>23</v>
      </c>
      <c r="C18" s="57"/>
      <c r="D18" s="60">
        <f>D19</f>
        <v>329956</v>
      </c>
      <c r="E18" s="84">
        <f>E19</f>
        <v>0</v>
      </c>
      <c r="F18" s="81">
        <f t="shared" si="0"/>
        <v>0</v>
      </c>
    </row>
    <row r="19" spans="1:6" ht="15.75" customHeight="1">
      <c r="A19" s="77" t="s">
        <v>233</v>
      </c>
      <c r="B19" s="75" t="s">
        <v>23</v>
      </c>
      <c r="C19" s="75" t="s">
        <v>103</v>
      </c>
      <c r="D19" s="76">
        <v>329956</v>
      </c>
      <c r="E19" s="83">
        <v>0</v>
      </c>
      <c r="F19" s="81">
        <f t="shared" si="0"/>
        <v>0</v>
      </c>
    </row>
    <row r="20" spans="1:6" ht="26.25" customHeight="1">
      <c r="A20" s="72" t="s">
        <v>104</v>
      </c>
      <c r="B20" s="57" t="s">
        <v>103</v>
      </c>
      <c r="C20" s="58"/>
      <c r="D20" s="60">
        <f>D21+D22</f>
        <v>1200</v>
      </c>
      <c r="E20" s="84">
        <f>E22</f>
        <v>0</v>
      </c>
      <c r="F20" s="67">
        <f t="shared" si="0"/>
        <v>0</v>
      </c>
    </row>
    <row r="21" spans="1:6" ht="15.75" hidden="1">
      <c r="A21" s="61" t="s">
        <v>147</v>
      </c>
      <c r="B21" s="75" t="s">
        <v>103</v>
      </c>
      <c r="C21" s="58" t="s">
        <v>21</v>
      </c>
      <c r="D21" s="60">
        <v>0</v>
      </c>
      <c r="E21" s="83"/>
      <c r="F21" s="81" t="e">
        <f t="shared" si="0"/>
        <v>#DIV/0!</v>
      </c>
    </row>
    <row r="22" spans="1:6" ht="15.75">
      <c r="A22" s="78" t="s">
        <v>105</v>
      </c>
      <c r="B22" s="75" t="s">
        <v>103</v>
      </c>
      <c r="C22" s="75" t="s">
        <v>26</v>
      </c>
      <c r="D22" s="76">
        <v>1200</v>
      </c>
      <c r="E22" s="83">
        <v>0</v>
      </c>
      <c r="F22" s="81">
        <f t="shared" si="0"/>
        <v>0</v>
      </c>
    </row>
    <row r="23" spans="1:6" ht="27" customHeight="1">
      <c r="A23" s="72" t="s">
        <v>55</v>
      </c>
      <c r="B23" s="57" t="s">
        <v>24</v>
      </c>
      <c r="C23" s="58"/>
      <c r="D23" s="60">
        <f>D24+D25</f>
        <v>321296</v>
      </c>
      <c r="E23" s="84">
        <f>E24+E25</f>
        <v>94973.02</v>
      </c>
      <c r="F23" s="67">
        <f t="shared" si="0"/>
        <v>0.29559353368856134</v>
      </c>
    </row>
    <row r="24" spans="1:6" ht="15.75" hidden="1">
      <c r="A24" s="77" t="s">
        <v>155</v>
      </c>
      <c r="B24" s="75" t="s">
        <v>24</v>
      </c>
      <c r="C24" s="75" t="s">
        <v>21</v>
      </c>
      <c r="D24" s="76">
        <v>0</v>
      </c>
      <c r="E24" s="83">
        <v>0</v>
      </c>
      <c r="F24" s="81" t="e">
        <f t="shared" si="0"/>
        <v>#DIV/0!</v>
      </c>
    </row>
    <row r="25" spans="1:6" ht="16.5" customHeight="1">
      <c r="A25" s="77" t="s">
        <v>154</v>
      </c>
      <c r="B25" s="75" t="s">
        <v>24</v>
      </c>
      <c r="C25" s="75" t="s">
        <v>23</v>
      </c>
      <c r="D25" s="79">
        <v>321296</v>
      </c>
      <c r="E25" s="83">
        <v>94973.02</v>
      </c>
      <c r="F25" s="81">
        <f t="shared" si="0"/>
        <v>0.29559353368856134</v>
      </c>
    </row>
    <row r="26" spans="1:6" ht="26.25" customHeight="1">
      <c r="A26" s="72" t="s">
        <v>56</v>
      </c>
      <c r="B26" s="57">
        <v>10</v>
      </c>
      <c r="C26" s="58"/>
      <c r="D26" s="80">
        <f>D27</f>
        <v>30744</v>
      </c>
      <c r="E26" s="84">
        <f>E27</f>
        <v>5124</v>
      </c>
      <c r="F26" s="67">
        <f t="shared" si="0"/>
        <v>0.16666666666666666</v>
      </c>
    </row>
    <row r="27" spans="1:6" ht="15.75">
      <c r="A27" s="77" t="s">
        <v>57</v>
      </c>
      <c r="B27" s="75">
        <v>10</v>
      </c>
      <c r="C27" s="75" t="s">
        <v>21</v>
      </c>
      <c r="D27" s="79">
        <v>30744</v>
      </c>
      <c r="E27" s="83">
        <v>5124</v>
      </c>
      <c r="F27" s="81">
        <f t="shared" si="0"/>
        <v>0.16666666666666666</v>
      </c>
    </row>
    <row r="28" spans="1:6" s="65" customFormat="1" ht="49.5" customHeight="1" hidden="1">
      <c r="A28" s="59" t="s">
        <v>58</v>
      </c>
      <c r="B28" s="57">
        <v>14</v>
      </c>
      <c r="C28" s="58"/>
      <c r="D28" s="60">
        <f>D29</f>
        <v>0</v>
      </c>
      <c r="E28" s="83"/>
      <c r="F28" s="81" t="e">
        <f t="shared" si="0"/>
        <v>#DIV/0!</v>
      </c>
    </row>
    <row r="29" spans="1:6" ht="15.75" hidden="1">
      <c r="A29" s="61" t="s">
        <v>120</v>
      </c>
      <c r="B29" s="75" t="s">
        <v>37</v>
      </c>
      <c r="C29" s="75" t="s">
        <v>26</v>
      </c>
      <c r="D29" s="76">
        <f>'[1]вед 2018 втор.чт.'!H100</f>
        <v>0</v>
      </c>
      <c r="E29" s="83"/>
      <c r="F29" s="81" t="e">
        <f t="shared" si="0"/>
        <v>#DIV/0!</v>
      </c>
    </row>
    <row r="30" spans="1:6" ht="25.5" customHeight="1">
      <c r="A30" s="59" t="s">
        <v>238</v>
      </c>
      <c r="B30" s="57" t="s">
        <v>53</v>
      </c>
      <c r="C30" s="57"/>
      <c r="D30" s="60">
        <f>D31</f>
        <v>2000</v>
      </c>
      <c r="E30" s="84">
        <f>E31</f>
        <v>0</v>
      </c>
      <c r="F30" s="67">
        <f t="shared" si="0"/>
        <v>0</v>
      </c>
    </row>
    <row r="31" spans="1:6" ht="15.75">
      <c r="A31" s="61" t="s">
        <v>148</v>
      </c>
      <c r="B31" s="75" t="s">
        <v>53</v>
      </c>
      <c r="C31" s="75" t="s">
        <v>22</v>
      </c>
      <c r="D31" s="76">
        <v>2000</v>
      </c>
      <c r="E31" s="83">
        <v>0</v>
      </c>
      <c r="F31" s="81">
        <f t="shared" si="0"/>
        <v>0</v>
      </c>
    </row>
    <row r="32" spans="1:6" ht="30.75" customHeight="1">
      <c r="A32" s="72" t="s">
        <v>67</v>
      </c>
      <c r="B32" s="58"/>
      <c r="C32" s="58"/>
      <c r="D32" s="80">
        <f>D11+D16+D20+D23+D26+D28+D30+D18</f>
        <v>1299279.02</v>
      </c>
      <c r="E32" s="80">
        <f>E11+E16+E20+E23+E26+E28+E30+E18</f>
        <v>234926.72999999998</v>
      </c>
      <c r="F32" s="67">
        <f t="shared" si="0"/>
        <v>0.18081314820276245</v>
      </c>
    </row>
    <row r="33" spans="1:6" ht="15.75">
      <c r="A33" s="68"/>
      <c r="B33" s="65"/>
      <c r="C33" s="65"/>
      <c r="D33" s="69"/>
      <c r="E33" s="65"/>
      <c r="F33" s="65"/>
    </row>
  </sheetData>
  <sheetProtection/>
  <mergeCells count="8"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2"/>
  <sheetViews>
    <sheetView zoomScalePageLayoutView="0" workbookViewId="0" topLeftCell="B51">
      <selection activeCell="B109" sqref="B109"/>
    </sheetView>
  </sheetViews>
  <sheetFormatPr defaultColWidth="9.00390625" defaultRowHeight="12.75"/>
  <cols>
    <col min="1" max="1" width="1.37890625" style="86" customWidth="1"/>
    <col min="2" max="2" width="48.00390625" style="118" customWidth="1"/>
    <col min="3" max="3" width="4.375" style="127" bestFit="1" customWidth="1"/>
    <col min="4" max="4" width="3.00390625" style="127" bestFit="1" customWidth="1"/>
    <col min="5" max="5" width="3.25390625" style="127" bestFit="1" customWidth="1"/>
    <col min="6" max="6" width="11.375" style="131" customWidth="1"/>
    <col min="7" max="7" width="4.625" style="127" customWidth="1"/>
    <col min="8" max="8" width="13.375" style="127" customWidth="1"/>
    <col min="9" max="9" width="9.25390625" style="125" hidden="1" customWidth="1"/>
    <col min="10" max="10" width="18.00390625" style="125" hidden="1" customWidth="1"/>
    <col min="11" max="11" width="12.875" style="126" hidden="1" customWidth="1"/>
    <col min="12" max="12" width="11.125" style="127" customWidth="1"/>
    <col min="13" max="13" width="11.25390625" style="127" customWidth="1"/>
    <col min="14" max="16384" width="9.125" style="86" customWidth="1"/>
  </cols>
  <sheetData>
    <row r="1" spans="2:13" ht="18" customHeight="1">
      <c r="B1" s="175" t="s">
        <v>203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2:13" ht="18" customHeight="1">
      <c r="B2" s="175" t="s">
        <v>235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2:13" ht="18" customHeight="1">
      <c r="B3" s="175" t="s">
        <v>150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2:13" ht="18" customHeight="1">
      <c r="B4" s="175" t="s">
        <v>236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2:13" ht="18" customHeight="1">
      <c r="B5" s="175" t="s">
        <v>130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2:13" ht="18" customHeight="1">
      <c r="B6" s="175" t="s">
        <v>131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2:13" ht="18" customHeight="1">
      <c r="B7" s="175" t="s">
        <v>151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40.5" customHeight="1">
      <c r="A8" s="87"/>
      <c r="B8" s="176" t="s">
        <v>239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1:8" ht="15.75">
      <c r="A9" s="87"/>
      <c r="B9" s="123"/>
      <c r="C9" s="124"/>
      <c r="D9" s="124"/>
      <c r="E9" s="124"/>
      <c r="F9" s="124"/>
      <c r="G9" s="174"/>
      <c r="H9" s="174"/>
    </row>
    <row r="10" spans="1:13" ht="42.75" customHeight="1">
      <c r="A10" s="87"/>
      <c r="B10" s="88" t="s">
        <v>1</v>
      </c>
      <c r="C10" s="89" t="s">
        <v>156</v>
      </c>
      <c r="D10" s="89" t="s">
        <v>33</v>
      </c>
      <c r="E10" s="89" t="s">
        <v>157</v>
      </c>
      <c r="F10" s="89" t="s">
        <v>68</v>
      </c>
      <c r="G10" s="90"/>
      <c r="H10" s="90" t="s">
        <v>45</v>
      </c>
      <c r="I10" s="132"/>
      <c r="J10" s="132"/>
      <c r="K10" s="133"/>
      <c r="L10" s="122" t="s">
        <v>204</v>
      </c>
      <c r="M10" s="122" t="s">
        <v>19</v>
      </c>
    </row>
    <row r="11" spans="1:13" s="95" customFormat="1" ht="15.75">
      <c r="A11" s="87"/>
      <c r="B11" s="92" t="s">
        <v>15</v>
      </c>
      <c r="C11" s="93">
        <v>303</v>
      </c>
      <c r="D11" s="93" t="s">
        <v>21</v>
      </c>
      <c r="E11" s="93"/>
      <c r="F11" s="89"/>
      <c r="G11" s="89"/>
      <c r="H11" s="94">
        <f>H12+H17+H26+H31</f>
        <v>552683.02</v>
      </c>
      <c r="I11" s="134"/>
      <c r="J11" s="134"/>
      <c r="K11" s="135"/>
      <c r="L11" s="142">
        <f>L12+L17+L26+L31</f>
        <v>119629.12999999999</v>
      </c>
      <c r="M11" s="121">
        <f>L11/H11</f>
        <v>0.21645161090709822</v>
      </c>
    </row>
    <row r="12" spans="1:13" s="95" customFormat="1" ht="45">
      <c r="A12" s="87"/>
      <c r="B12" s="96" t="s">
        <v>123</v>
      </c>
      <c r="C12" s="97" t="s">
        <v>20</v>
      </c>
      <c r="D12" s="97" t="s">
        <v>21</v>
      </c>
      <c r="E12" s="97" t="s">
        <v>22</v>
      </c>
      <c r="F12" s="90"/>
      <c r="G12" s="90"/>
      <c r="H12" s="98">
        <f>H13</f>
        <v>315180</v>
      </c>
      <c r="I12" s="134"/>
      <c r="J12" s="134"/>
      <c r="K12" s="135"/>
      <c r="L12" s="143">
        <f>L13</f>
        <v>47552.2</v>
      </c>
      <c r="M12" s="120">
        <f aca="true" t="shared" si="0" ref="M12:M78">L12/H12</f>
        <v>0.15087315184973665</v>
      </c>
    </row>
    <row r="13" spans="1:13" s="95" customFormat="1" ht="45">
      <c r="A13" s="87"/>
      <c r="B13" s="96" t="s">
        <v>123</v>
      </c>
      <c r="C13" s="97">
        <v>303</v>
      </c>
      <c r="D13" s="97" t="s">
        <v>21</v>
      </c>
      <c r="E13" s="97" t="s">
        <v>22</v>
      </c>
      <c r="F13" s="90" t="s">
        <v>87</v>
      </c>
      <c r="G13" s="90"/>
      <c r="H13" s="98">
        <f>H14</f>
        <v>315180</v>
      </c>
      <c r="I13" s="134"/>
      <c r="J13" s="134"/>
      <c r="K13" s="135"/>
      <c r="L13" s="143">
        <f>L14</f>
        <v>47552.2</v>
      </c>
      <c r="M13" s="120">
        <f t="shared" si="0"/>
        <v>0.15087315184973665</v>
      </c>
    </row>
    <row r="14" spans="1:13" s="95" customFormat="1" ht="30">
      <c r="A14" s="87"/>
      <c r="B14" s="96" t="s">
        <v>69</v>
      </c>
      <c r="C14" s="97">
        <v>303</v>
      </c>
      <c r="D14" s="97" t="s">
        <v>21</v>
      </c>
      <c r="E14" s="97" t="s">
        <v>22</v>
      </c>
      <c r="F14" s="90" t="s">
        <v>87</v>
      </c>
      <c r="G14" s="90"/>
      <c r="H14" s="98">
        <f>H15</f>
        <v>315180</v>
      </c>
      <c r="I14" s="134"/>
      <c r="J14" s="134"/>
      <c r="K14" s="135"/>
      <c r="L14" s="143">
        <f>L15</f>
        <v>47552.2</v>
      </c>
      <c r="M14" s="120">
        <f t="shared" si="0"/>
        <v>0.15087315184973665</v>
      </c>
    </row>
    <row r="15" spans="1:13" s="95" customFormat="1" ht="15.75">
      <c r="A15" s="87"/>
      <c r="B15" s="96" t="s">
        <v>124</v>
      </c>
      <c r="C15" s="97">
        <v>303</v>
      </c>
      <c r="D15" s="97" t="s">
        <v>21</v>
      </c>
      <c r="E15" s="97" t="s">
        <v>22</v>
      </c>
      <c r="F15" s="90" t="s">
        <v>158</v>
      </c>
      <c r="G15" s="90"/>
      <c r="H15" s="98">
        <f>H16</f>
        <v>315180</v>
      </c>
      <c r="I15" s="134">
        <v>121</v>
      </c>
      <c r="J15" s="134">
        <v>249500</v>
      </c>
      <c r="K15" s="135" t="s">
        <v>159</v>
      </c>
      <c r="L15" s="143">
        <f>L16</f>
        <v>47552.2</v>
      </c>
      <c r="M15" s="120">
        <f t="shared" si="0"/>
        <v>0.15087315184973665</v>
      </c>
    </row>
    <row r="16" spans="1:13" s="95" customFormat="1" ht="75">
      <c r="A16" s="87"/>
      <c r="B16" s="99" t="s">
        <v>71</v>
      </c>
      <c r="C16" s="97">
        <v>303</v>
      </c>
      <c r="D16" s="97" t="s">
        <v>21</v>
      </c>
      <c r="E16" s="97" t="s">
        <v>22</v>
      </c>
      <c r="F16" s="90" t="s">
        <v>158</v>
      </c>
      <c r="G16" s="90">
        <v>100</v>
      </c>
      <c r="H16" s="98">
        <v>315180</v>
      </c>
      <c r="I16" s="134">
        <v>129</v>
      </c>
      <c r="J16" s="134">
        <v>74150</v>
      </c>
      <c r="K16" s="135">
        <f>J15+J16</f>
        <v>323650</v>
      </c>
      <c r="L16" s="143">
        <v>47552.2</v>
      </c>
      <c r="M16" s="120">
        <f t="shared" si="0"/>
        <v>0.15087315184973665</v>
      </c>
    </row>
    <row r="17" spans="1:13" s="95" customFormat="1" ht="60">
      <c r="A17" s="87"/>
      <c r="B17" s="96" t="s">
        <v>59</v>
      </c>
      <c r="C17" s="97">
        <v>303</v>
      </c>
      <c r="D17" s="97" t="s">
        <v>21</v>
      </c>
      <c r="E17" s="97" t="s">
        <v>23</v>
      </c>
      <c r="F17" s="90"/>
      <c r="G17" s="90"/>
      <c r="H17" s="100">
        <f>H18</f>
        <v>180803.02</v>
      </c>
      <c r="I17" s="134"/>
      <c r="J17" s="134"/>
      <c r="K17" s="135"/>
      <c r="L17" s="143">
        <f>L18+L24</f>
        <v>72076.93</v>
      </c>
      <c r="M17" s="120">
        <f t="shared" si="0"/>
        <v>0.398648927434951</v>
      </c>
    </row>
    <row r="18" spans="1:13" s="95" customFormat="1" ht="60">
      <c r="A18" s="87"/>
      <c r="B18" s="96" t="s">
        <v>74</v>
      </c>
      <c r="C18" s="97">
        <v>303</v>
      </c>
      <c r="D18" s="97" t="s">
        <v>21</v>
      </c>
      <c r="E18" s="97" t="s">
        <v>23</v>
      </c>
      <c r="F18" s="90" t="s">
        <v>96</v>
      </c>
      <c r="G18" s="90"/>
      <c r="H18" s="100">
        <f>H19</f>
        <v>180803.02</v>
      </c>
      <c r="I18" s="134"/>
      <c r="J18" s="134"/>
      <c r="K18" s="135"/>
      <c r="L18" s="143">
        <f>L19</f>
        <v>72076.93</v>
      </c>
      <c r="M18" s="120">
        <f t="shared" si="0"/>
        <v>0.398648927434951</v>
      </c>
    </row>
    <row r="19" spans="1:13" s="95" customFormat="1" ht="30">
      <c r="A19" s="87"/>
      <c r="B19" s="96" t="s">
        <v>69</v>
      </c>
      <c r="C19" s="97">
        <v>303</v>
      </c>
      <c r="D19" s="97" t="s">
        <v>21</v>
      </c>
      <c r="E19" s="97" t="s">
        <v>23</v>
      </c>
      <c r="F19" s="90" t="s">
        <v>87</v>
      </c>
      <c r="G19" s="90"/>
      <c r="H19" s="100">
        <f>H20+H24</f>
        <v>180803.02</v>
      </c>
      <c r="I19" s="134"/>
      <c r="J19" s="134"/>
      <c r="K19" s="135"/>
      <c r="L19" s="143">
        <f>L20</f>
        <v>72076.93</v>
      </c>
      <c r="M19" s="120">
        <f t="shared" si="0"/>
        <v>0.398648927434951</v>
      </c>
    </row>
    <row r="20" spans="1:13" s="95" customFormat="1" ht="30">
      <c r="A20" s="87"/>
      <c r="B20" s="96" t="s">
        <v>70</v>
      </c>
      <c r="C20" s="97">
        <v>303</v>
      </c>
      <c r="D20" s="97" t="s">
        <v>21</v>
      </c>
      <c r="E20" s="97" t="s">
        <v>23</v>
      </c>
      <c r="F20" s="90" t="s">
        <v>88</v>
      </c>
      <c r="G20" s="90"/>
      <c r="H20" s="100">
        <f>H21+H22+H23</f>
        <v>180803.02</v>
      </c>
      <c r="I20" s="134">
        <v>121</v>
      </c>
      <c r="J20" s="134">
        <v>114100</v>
      </c>
      <c r="K20" s="135" t="s">
        <v>159</v>
      </c>
      <c r="L20" s="143">
        <f>L21+L22+L23</f>
        <v>72076.93</v>
      </c>
      <c r="M20" s="120">
        <f t="shared" si="0"/>
        <v>0.398648927434951</v>
      </c>
    </row>
    <row r="21" spans="1:13" s="95" customFormat="1" ht="75">
      <c r="A21" s="87"/>
      <c r="B21" s="96" t="s">
        <v>71</v>
      </c>
      <c r="C21" s="97">
        <v>303</v>
      </c>
      <c r="D21" s="97" t="s">
        <v>21</v>
      </c>
      <c r="E21" s="97" t="s">
        <v>23</v>
      </c>
      <c r="F21" s="90" t="s">
        <v>88</v>
      </c>
      <c r="G21" s="90">
        <v>100</v>
      </c>
      <c r="H21" s="100">
        <v>141360</v>
      </c>
      <c r="I21" s="134">
        <v>129</v>
      </c>
      <c r="J21" s="134">
        <v>32450</v>
      </c>
      <c r="K21" s="135">
        <f>J20+J21</f>
        <v>146550</v>
      </c>
      <c r="L21" s="143">
        <v>35820.07</v>
      </c>
      <c r="M21" s="120">
        <f t="shared" si="0"/>
        <v>0.25339608092812677</v>
      </c>
    </row>
    <row r="22" spans="1:13" s="95" customFormat="1" ht="30">
      <c r="A22" s="87"/>
      <c r="B22" s="96" t="s">
        <v>160</v>
      </c>
      <c r="C22" s="97">
        <v>303</v>
      </c>
      <c r="D22" s="97" t="s">
        <v>21</v>
      </c>
      <c r="E22" s="97" t="s">
        <v>23</v>
      </c>
      <c r="F22" s="90" t="s">
        <v>88</v>
      </c>
      <c r="G22" s="90">
        <v>200</v>
      </c>
      <c r="H22" s="100">
        <v>34443.02</v>
      </c>
      <c r="I22" s="134"/>
      <c r="J22" s="134"/>
      <c r="K22" s="135"/>
      <c r="L22" s="143">
        <v>32323.43</v>
      </c>
      <c r="M22" s="120">
        <f t="shared" si="0"/>
        <v>0.9384609711924217</v>
      </c>
    </row>
    <row r="23" spans="1:13" s="95" customFormat="1" ht="15.75">
      <c r="A23" s="87"/>
      <c r="B23" s="96" t="s">
        <v>161</v>
      </c>
      <c r="C23" s="97">
        <v>303</v>
      </c>
      <c r="D23" s="97" t="s">
        <v>21</v>
      </c>
      <c r="E23" s="97" t="s">
        <v>23</v>
      </c>
      <c r="F23" s="90" t="s">
        <v>88</v>
      </c>
      <c r="G23" s="90">
        <v>850</v>
      </c>
      <c r="H23" s="100">
        <v>5000</v>
      </c>
      <c r="I23" s="134"/>
      <c r="J23" s="134"/>
      <c r="K23" s="135"/>
      <c r="L23" s="143">
        <v>3933.43</v>
      </c>
      <c r="M23" s="120">
        <f t="shared" si="0"/>
        <v>0.786686</v>
      </c>
    </row>
    <row r="24" spans="1:13" s="95" customFormat="1" ht="47.25" hidden="1">
      <c r="A24" s="87"/>
      <c r="B24" s="28" t="s">
        <v>60</v>
      </c>
      <c r="C24" s="101">
        <v>303</v>
      </c>
      <c r="D24" s="101" t="s">
        <v>21</v>
      </c>
      <c r="E24" s="101" t="s">
        <v>23</v>
      </c>
      <c r="F24" s="102" t="s">
        <v>89</v>
      </c>
      <c r="G24" s="102"/>
      <c r="H24" s="100">
        <f>H25</f>
        <v>0</v>
      </c>
      <c r="I24" s="134"/>
      <c r="J24" s="134"/>
      <c r="K24" s="135"/>
      <c r="L24" s="143">
        <f>L25</f>
        <v>0</v>
      </c>
      <c r="M24" s="120" t="e">
        <f t="shared" si="0"/>
        <v>#DIV/0!</v>
      </c>
    </row>
    <row r="25" spans="1:13" s="95" customFormat="1" ht="94.5" hidden="1">
      <c r="A25" s="87"/>
      <c r="B25" s="28" t="s">
        <v>71</v>
      </c>
      <c r="C25" s="101">
        <v>303</v>
      </c>
      <c r="D25" s="101" t="s">
        <v>21</v>
      </c>
      <c r="E25" s="101" t="s">
        <v>23</v>
      </c>
      <c r="F25" s="102" t="s">
        <v>89</v>
      </c>
      <c r="G25" s="102">
        <v>100</v>
      </c>
      <c r="H25" s="100">
        <v>0</v>
      </c>
      <c r="I25" s="134"/>
      <c r="J25" s="134"/>
      <c r="K25" s="135"/>
      <c r="L25" s="143">
        <v>0</v>
      </c>
      <c r="M25" s="120" t="e">
        <f t="shared" si="0"/>
        <v>#DIV/0!</v>
      </c>
    </row>
    <row r="26" spans="1:13" s="95" customFormat="1" ht="15.75">
      <c r="A26" s="87"/>
      <c r="B26" s="96" t="s">
        <v>52</v>
      </c>
      <c r="C26" s="97" t="s">
        <v>162</v>
      </c>
      <c r="D26" s="97" t="s">
        <v>21</v>
      </c>
      <c r="E26" s="97">
        <v>11</v>
      </c>
      <c r="F26" s="90"/>
      <c r="G26" s="90"/>
      <c r="H26" s="100">
        <f>H27</f>
        <v>10000</v>
      </c>
      <c r="I26" s="134"/>
      <c r="J26" s="134"/>
      <c r="K26" s="135"/>
      <c r="L26" s="143">
        <f>L27</f>
        <v>0</v>
      </c>
      <c r="M26" s="120">
        <f t="shared" si="0"/>
        <v>0</v>
      </c>
    </row>
    <row r="27" spans="1:13" s="95" customFormat="1" ht="45">
      <c r="A27" s="87"/>
      <c r="B27" s="96" t="s">
        <v>163</v>
      </c>
      <c r="C27" s="97" t="s">
        <v>162</v>
      </c>
      <c r="D27" s="97" t="s">
        <v>21</v>
      </c>
      <c r="E27" s="97">
        <v>11</v>
      </c>
      <c r="F27" s="90" t="s">
        <v>164</v>
      </c>
      <c r="G27" s="90"/>
      <c r="H27" s="100">
        <f>H28</f>
        <v>10000</v>
      </c>
      <c r="I27" s="134"/>
      <c r="J27" s="134"/>
      <c r="K27" s="135"/>
      <c r="L27" s="143">
        <f>L28</f>
        <v>0</v>
      </c>
      <c r="M27" s="120">
        <f t="shared" si="0"/>
        <v>0</v>
      </c>
    </row>
    <row r="28" spans="1:13" s="95" customFormat="1" ht="15.75">
      <c r="A28" s="87"/>
      <c r="B28" s="96" t="s">
        <v>52</v>
      </c>
      <c r="C28" s="97" t="s">
        <v>162</v>
      </c>
      <c r="D28" s="97" t="s">
        <v>21</v>
      </c>
      <c r="E28" s="97">
        <v>11</v>
      </c>
      <c r="F28" s="90" t="s">
        <v>90</v>
      </c>
      <c r="G28" s="90"/>
      <c r="H28" s="100">
        <f>H29</f>
        <v>10000</v>
      </c>
      <c r="I28" s="134"/>
      <c r="J28" s="134"/>
      <c r="K28" s="135"/>
      <c r="L28" s="143">
        <f>L29</f>
        <v>0</v>
      </c>
      <c r="M28" s="120">
        <f t="shared" si="0"/>
        <v>0</v>
      </c>
    </row>
    <row r="29" spans="1:13" s="95" customFormat="1" ht="15.75">
      <c r="A29" s="87"/>
      <c r="B29" s="103" t="s">
        <v>72</v>
      </c>
      <c r="C29" s="97" t="s">
        <v>162</v>
      </c>
      <c r="D29" s="97" t="s">
        <v>21</v>
      </c>
      <c r="E29" s="97">
        <v>11</v>
      </c>
      <c r="F29" s="90" t="s">
        <v>91</v>
      </c>
      <c r="G29" s="90"/>
      <c r="H29" s="100">
        <f>H30</f>
        <v>10000</v>
      </c>
      <c r="I29" s="134"/>
      <c r="J29" s="134"/>
      <c r="K29" s="135"/>
      <c r="L29" s="143">
        <f>L30</f>
        <v>0</v>
      </c>
      <c r="M29" s="120">
        <f t="shared" si="0"/>
        <v>0</v>
      </c>
    </row>
    <row r="30" spans="1:13" s="95" customFormat="1" ht="15.75">
      <c r="A30" s="87"/>
      <c r="B30" s="96" t="s">
        <v>73</v>
      </c>
      <c r="C30" s="97" t="s">
        <v>162</v>
      </c>
      <c r="D30" s="97" t="s">
        <v>21</v>
      </c>
      <c r="E30" s="97">
        <v>11</v>
      </c>
      <c r="F30" s="90" t="s">
        <v>91</v>
      </c>
      <c r="G30" s="90">
        <v>870</v>
      </c>
      <c r="H30" s="100">
        <v>10000</v>
      </c>
      <c r="I30" s="134"/>
      <c r="J30" s="134"/>
      <c r="K30" s="135"/>
      <c r="L30" s="143">
        <v>0</v>
      </c>
      <c r="M30" s="120">
        <f t="shared" si="0"/>
        <v>0</v>
      </c>
    </row>
    <row r="31" spans="1:13" s="95" customFormat="1" ht="15.75">
      <c r="A31" s="87"/>
      <c r="B31" s="96" t="s">
        <v>35</v>
      </c>
      <c r="C31" s="97">
        <v>303</v>
      </c>
      <c r="D31" s="97" t="s">
        <v>21</v>
      </c>
      <c r="E31" s="97" t="s">
        <v>36</v>
      </c>
      <c r="F31" s="90"/>
      <c r="G31" s="90"/>
      <c r="H31" s="100">
        <f>H32+H36+H41</f>
        <v>46700</v>
      </c>
      <c r="I31" s="134"/>
      <c r="J31" s="134"/>
      <c r="K31" s="135"/>
      <c r="L31" s="143">
        <f>L36+L41</f>
        <v>0</v>
      </c>
      <c r="M31" s="120">
        <f t="shared" si="0"/>
        <v>0</v>
      </c>
    </row>
    <row r="32" spans="1:13" s="95" customFormat="1" ht="60" hidden="1">
      <c r="A32" s="87"/>
      <c r="B32" s="96" t="s">
        <v>74</v>
      </c>
      <c r="C32" s="97">
        <v>303</v>
      </c>
      <c r="D32" s="97" t="s">
        <v>21</v>
      </c>
      <c r="E32" s="97" t="s">
        <v>36</v>
      </c>
      <c r="F32" s="90" t="s">
        <v>96</v>
      </c>
      <c r="G32" s="90"/>
      <c r="H32" s="100">
        <f>H33</f>
        <v>0</v>
      </c>
      <c r="I32" s="134"/>
      <c r="J32" s="134"/>
      <c r="K32" s="135"/>
      <c r="L32" s="143"/>
      <c r="M32" s="120" t="e">
        <f t="shared" si="0"/>
        <v>#DIV/0!</v>
      </c>
    </row>
    <row r="33" spans="1:13" s="95" customFormat="1" ht="30" hidden="1">
      <c r="A33" s="87"/>
      <c r="B33" s="96" t="s">
        <v>62</v>
      </c>
      <c r="C33" s="97">
        <v>303</v>
      </c>
      <c r="D33" s="97" t="s">
        <v>21</v>
      </c>
      <c r="E33" s="97" t="s">
        <v>36</v>
      </c>
      <c r="F33" s="90" t="s">
        <v>165</v>
      </c>
      <c r="G33" s="90"/>
      <c r="H33" s="100">
        <f>H34</f>
        <v>0</v>
      </c>
      <c r="I33" s="134"/>
      <c r="J33" s="134"/>
      <c r="K33" s="135"/>
      <c r="L33" s="143"/>
      <c r="M33" s="120" t="e">
        <f t="shared" si="0"/>
        <v>#DIV/0!</v>
      </c>
    </row>
    <row r="34" spans="1:13" s="95" customFormat="1" ht="15.75" hidden="1">
      <c r="A34" s="87"/>
      <c r="B34" s="96" t="s">
        <v>166</v>
      </c>
      <c r="C34" s="97">
        <v>303</v>
      </c>
      <c r="D34" s="97" t="s">
        <v>21</v>
      </c>
      <c r="E34" s="97" t="s">
        <v>36</v>
      </c>
      <c r="F34" s="90" t="s">
        <v>167</v>
      </c>
      <c r="G34" s="90"/>
      <c r="H34" s="100">
        <f>H35</f>
        <v>0</v>
      </c>
      <c r="I34" s="134"/>
      <c r="J34" s="134"/>
      <c r="K34" s="135"/>
      <c r="L34" s="143"/>
      <c r="M34" s="120" t="e">
        <f t="shared" si="0"/>
        <v>#DIV/0!</v>
      </c>
    </row>
    <row r="35" spans="1:13" s="95" customFormat="1" ht="30" hidden="1">
      <c r="A35" s="87"/>
      <c r="B35" s="96" t="s">
        <v>160</v>
      </c>
      <c r="C35" s="97">
        <v>303</v>
      </c>
      <c r="D35" s="97" t="s">
        <v>21</v>
      </c>
      <c r="E35" s="97" t="s">
        <v>36</v>
      </c>
      <c r="F35" s="90" t="s">
        <v>167</v>
      </c>
      <c r="G35" s="90">
        <v>200</v>
      </c>
      <c r="H35" s="100"/>
      <c r="I35" s="134"/>
      <c r="J35" s="134"/>
      <c r="K35" s="135"/>
      <c r="L35" s="143"/>
      <c r="M35" s="120" t="e">
        <f t="shared" si="0"/>
        <v>#DIV/0!</v>
      </c>
    </row>
    <row r="36" spans="1:13" s="95" customFormat="1" ht="30" hidden="1">
      <c r="A36" s="87"/>
      <c r="B36" s="104" t="s">
        <v>94</v>
      </c>
      <c r="C36" s="97">
        <v>303</v>
      </c>
      <c r="D36" s="97" t="s">
        <v>21</v>
      </c>
      <c r="E36" s="97" t="s">
        <v>36</v>
      </c>
      <c r="F36" s="90" t="s">
        <v>95</v>
      </c>
      <c r="G36" s="90"/>
      <c r="H36" s="100">
        <f>H37</f>
        <v>0</v>
      </c>
      <c r="I36" s="134"/>
      <c r="J36" s="134"/>
      <c r="K36" s="135"/>
      <c r="L36" s="143">
        <f>L37</f>
        <v>0</v>
      </c>
      <c r="M36" s="120" t="e">
        <f t="shared" si="0"/>
        <v>#DIV/0!</v>
      </c>
    </row>
    <row r="37" spans="1:13" s="95" customFormat="1" ht="30" customHeight="1" hidden="1">
      <c r="A37" s="87"/>
      <c r="B37" s="104" t="s">
        <v>168</v>
      </c>
      <c r="C37" s="97">
        <v>303</v>
      </c>
      <c r="D37" s="97" t="s">
        <v>21</v>
      </c>
      <c r="E37" s="97" t="s">
        <v>36</v>
      </c>
      <c r="F37" s="90" t="s">
        <v>93</v>
      </c>
      <c r="G37" s="90"/>
      <c r="H37" s="100">
        <f>H38</f>
        <v>0</v>
      </c>
      <c r="I37" s="134"/>
      <c r="J37" s="134"/>
      <c r="K37" s="135"/>
      <c r="L37" s="143">
        <f>L38</f>
        <v>0</v>
      </c>
      <c r="M37" s="120" t="e">
        <f t="shared" si="0"/>
        <v>#DIV/0!</v>
      </c>
    </row>
    <row r="38" spans="1:13" s="95" customFormat="1" ht="90" hidden="1">
      <c r="A38" s="87"/>
      <c r="B38" s="104" t="s">
        <v>169</v>
      </c>
      <c r="C38" s="97">
        <v>303</v>
      </c>
      <c r="D38" s="97" t="s">
        <v>21</v>
      </c>
      <c r="E38" s="97" t="s">
        <v>36</v>
      </c>
      <c r="F38" s="90" t="s">
        <v>92</v>
      </c>
      <c r="G38" s="90"/>
      <c r="H38" s="100">
        <f>H39+H40</f>
        <v>0</v>
      </c>
      <c r="I38" s="134">
        <v>121</v>
      </c>
      <c r="J38" s="134">
        <v>161600</v>
      </c>
      <c r="K38" s="135"/>
      <c r="L38" s="143">
        <f>L39+L40</f>
        <v>0</v>
      </c>
      <c r="M38" s="120" t="e">
        <f t="shared" si="0"/>
        <v>#DIV/0!</v>
      </c>
    </row>
    <row r="39" spans="1:13" s="95" customFormat="1" ht="75" hidden="1">
      <c r="A39" s="87"/>
      <c r="B39" s="96" t="s">
        <v>71</v>
      </c>
      <c r="C39" s="97">
        <v>303</v>
      </c>
      <c r="D39" s="97" t="s">
        <v>21</v>
      </c>
      <c r="E39" s="97" t="s">
        <v>36</v>
      </c>
      <c r="F39" s="90" t="s">
        <v>92</v>
      </c>
      <c r="G39" s="90">
        <v>100</v>
      </c>
      <c r="H39" s="100">
        <v>0</v>
      </c>
      <c r="I39" s="134">
        <v>129</v>
      </c>
      <c r="J39" s="134">
        <v>48400</v>
      </c>
      <c r="K39" s="135">
        <f>J38+J39</f>
        <v>210000</v>
      </c>
      <c r="L39" s="143">
        <v>0</v>
      </c>
      <c r="M39" s="120" t="e">
        <f t="shared" si="0"/>
        <v>#DIV/0!</v>
      </c>
    </row>
    <row r="40" spans="1:13" s="95" customFormat="1" ht="45" hidden="1">
      <c r="A40" s="87"/>
      <c r="B40" s="96" t="s">
        <v>170</v>
      </c>
      <c r="C40" s="97" t="s">
        <v>20</v>
      </c>
      <c r="D40" s="97" t="s">
        <v>21</v>
      </c>
      <c r="E40" s="97" t="s">
        <v>36</v>
      </c>
      <c r="F40" s="90" t="s">
        <v>92</v>
      </c>
      <c r="G40" s="90">
        <v>200</v>
      </c>
      <c r="H40" s="100">
        <v>0</v>
      </c>
      <c r="I40" s="134"/>
      <c r="J40" s="134"/>
      <c r="K40" s="135"/>
      <c r="L40" s="143">
        <v>0</v>
      </c>
      <c r="M40" s="120" t="e">
        <f t="shared" si="0"/>
        <v>#DIV/0!</v>
      </c>
    </row>
    <row r="41" spans="1:13" s="95" customFormat="1" ht="105">
      <c r="A41" s="87"/>
      <c r="B41" s="96" t="s">
        <v>78</v>
      </c>
      <c r="C41" s="97" t="s">
        <v>20</v>
      </c>
      <c r="D41" s="97" t="s">
        <v>21</v>
      </c>
      <c r="E41" s="97" t="s">
        <v>36</v>
      </c>
      <c r="F41" s="90" t="s">
        <v>171</v>
      </c>
      <c r="G41" s="90"/>
      <c r="H41" s="100">
        <f>H42</f>
        <v>46700</v>
      </c>
      <c r="I41" s="134"/>
      <c r="J41" s="134"/>
      <c r="K41" s="135"/>
      <c r="L41" s="143">
        <f>L42</f>
        <v>0</v>
      </c>
      <c r="M41" s="120">
        <f t="shared" si="0"/>
        <v>0</v>
      </c>
    </row>
    <row r="42" spans="1:13" s="95" customFormat="1" ht="105">
      <c r="A42" s="87"/>
      <c r="B42" s="96" t="s">
        <v>78</v>
      </c>
      <c r="C42" s="97" t="s">
        <v>20</v>
      </c>
      <c r="D42" s="97" t="s">
        <v>21</v>
      </c>
      <c r="E42" s="97" t="s">
        <v>36</v>
      </c>
      <c r="F42" s="90" t="s">
        <v>101</v>
      </c>
      <c r="G42" s="90"/>
      <c r="H42" s="100">
        <f>H43</f>
        <v>46700</v>
      </c>
      <c r="I42" s="134"/>
      <c r="J42" s="134"/>
      <c r="K42" s="135"/>
      <c r="L42" s="143">
        <f>L43</f>
        <v>0</v>
      </c>
      <c r="M42" s="120">
        <f t="shared" si="0"/>
        <v>0</v>
      </c>
    </row>
    <row r="43" spans="1:13" s="95" customFormat="1" ht="15.75">
      <c r="A43" s="87"/>
      <c r="B43" s="96" t="s">
        <v>44</v>
      </c>
      <c r="C43" s="97" t="s">
        <v>20</v>
      </c>
      <c r="D43" s="97" t="s">
        <v>21</v>
      </c>
      <c r="E43" s="97" t="s">
        <v>36</v>
      </c>
      <c r="F43" s="90" t="s">
        <v>101</v>
      </c>
      <c r="G43" s="90">
        <v>200</v>
      </c>
      <c r="H43" s="100">
        <v>46700</v>
      </c>
      <c r="I43" s="134"/>
      <c r="J43" s="134"/>
      <c r="K43" s="135"/>
      <c r="L43" s="143">
        <v>0</v>
      </c>
      <c r="M43" s="120">
        <f t="shared" si="0"/>
        <v>0</v>
      </c>
    </row>
    <row r="44" spans="1:13" s="95" customFormat="1" ht="15.75">
      <c r="A44" s="87"/>
      <c r="B44" s="92" t="s">
        <v>54</v>
      </c>
      <c r="C44" s="93" t="s">
        <v>20</v>
      </c>
      <c r="D44" s="93" t="s">
        <v>22</v>
      </c>
      <c r="E44" s="93"/>
      <c r="F44" s="89"/>
      <c r="G44" s="89"/>
      <c r="H44" s="105">
        <f>H45</f>
        <v>61400</v>
      </c>
      <c r="I44" s="134"/>
      <c r="J44" s="134"/>
      <c r="K44" s="135"/>
      <c r="L44" s="142">
        <f>L45</f>
        <v>15200.58</v>
      </c>
      <c r="M44" s="121">
        <f t="shared" si="0"/>
        <v>0.24756644951140064</v>
      </c>
    </row>
    <row r="45" spans="1:13" s="95" customFormat="1" ht="15.75">
      <c r="A45" s="87"/>
      <c r="B45" s="96" t="s">
        <v>61</v>
      </c>
      <c r="C45" s="97" t="s">
        <v>20</v>
      </c>
      <c r="D45" s="97" t="s">
        <v>22</v>
      </c>
      <c r="E45" s="97" t="s">
        <v>26</v>
      </c>
      <c r="F45" s="90"/>
      <c r="G45" s="90"/>
      <c r="H45" s="100">
        <f>H46</f>
        <v>61400</v>
      </c>
      <c r="I45" s="134"/>
      <c r="J45" s="134"/>
      <c r="K45" s="135"/>
      <c r="L45" s="143">
        <f>L46</f>
        <v>15200.58</v>
      </c>
      <c r="M45" s="120">
        <f t="shared" si="0"/>
        <v>0.24756644951140064</v>
      </c>
    </row>
    <row r="46" spans="1:13" s="95" customFormat="1" ht="60">
      <c r="A46" s="87"/>
      <c r="B46" s="96" t="s">
        <v>74</v>
      </c>
      <c r="C46" s="97" t="s">
        <v>20</v>
      </c>
      <c r="D46" s="97" t="s">
        <v>22</v>
      </c>
      <c r="E46" s="97" t="s">
        <v>26</v>
      </c>
      <c r="F46" s="90" t="s">
        <v>96</v>
      </c>
      <c r="G46" s="90"/>
      <c r="H46" s="100">
        <f>H47</f>
        <v>61400</v>
      </c>
      <c r="I46" s="134"/>
      <c r="J46" s="134"/>
      <c r="K46" s="135"/>
      <c r="L46" s="143">
        <f>L47</f>
        <v>15200.58</v>
      </c>
      <c r="M46" s="120">
        <f t="shared" si="0"/>
        <v>0.24756644951140064</v>
      </c>
    </row>
    <row r="47" spans="1:13" s="95" customFormat="1" ht="30">
      <c r="A47" s="87"/>
      <c r="B47" s="96" t="s">
        <v>62</v>
      </c>
      <c r="C47" s="97" t="s">
        <v>20</v>
      </c>
      <c r="D47" s="97" t="s">
        <v>22</v>
      </c>
      <c r="E47" s="97" t="s">
        <v>26</v>
      </c>
      <c r="F47" s="90" t="s">
        <v>165</v>
      </c>
      <c r="G47" s="90"/>
      <c r="H47" s="100">
        <f>H48</f>
        <v>61400</v>
      </c>
      <c r="I47" s="134"/>
      <c r="J47" s="134"/>
      <c r="K47" s="135"/>
      <c r="L47" s="143">
        <f>L48</f>
        <v>15200.58</v>
      </c>
      <c r="M47" s="120">
        <f t="shared" si="0"/>
        <v>0.24756644951140064</v>
      </c>
    </row>
    <row r="48" spans="1:13" s="95" customFormat="1" ht="45">
      <c r="A48" s="87"/>
      <c r="B48" s="96" t="s">
        <v>75</v>
      </c>
      <c r="C48" s="97" t="s">
        <v>20</v>
      </c>
      <c r="D48" s="97" t="s">
        <v>22</v>
      </c>
      <c r="E48" s="97" t="s">
        <v>26</v>
      </c>
      <c r="F48" s="90" t="s">
        <v>172</v>
      </c>
      <c r="G48" s="90"/>
      <c r="H48" s="100">
        <f>H49+H50</f>
        <v>61400</v>
      </c>
      <c r="I48" s="134">
        <v>121</v>
      </c>
      <c r="J48" s="134">
        <v>46903.52</v>
      </c>
      <c r="K48" s="135"/>
      <c r="L48" s="143">
        <f>L49+L50</f>
        <v>15200.58</v>
      </c>
      <c r="M48" s="120">
        <f t="shared" si="0"/>
        <v>0.24756644951140064</v>
      </c>
    </row>
    <row r="49" spans="1:13" s="95" customFormat="1" ht="75">
      <c r="A49" s="87"/>
      <c r="B49" s="96" t="s">
        <v>71</v>
      </c>
      <c r="C49" s="97" t="s">
        <v>162</v>
      </c>
      <c r="D49" s="97" t="s">
        <v>22</v>
      </c>
      <c r="E49" s="97" t="s">
        <v>26</v>
      </c>
      <c r="F49" s="90" t="s">
        <v>172</v>
      </c>
      <c r="G49" s="90">
        <v>100</v>
      </c>
      <c r="H49" s="100">
        <v>60802.36</v>
      </c>
      <c r="I49" s="134">
        <v>129</v>
      </c>
      <c r="J49" s="134">
        <v>14164.88</v>
      </c>
      <c r="K49" s="136">
        <f>J48+J49</f>
        <v>61068.399999999994</v>
      </c>
      <c r="L49" s="143">
        <v>15200.58</v>
      </c>
      <c r="M49" s="120">
        <f t="shared" si="0"/>
        <v>0.24999983553269972</v>
      </c>
    </row>
    <row r="50" spans="1:13" s="95" customFormat="1" ht="30">
      <c r="A50" s="87"/>
      <c r="B50" s="96" t="s">
        <v>160</v>
      </c>
      <c r="C50" s="97" t="s">
        <v>20</v>
      </c>
      <c r="D50" s="97" t="s">
        <v>22</v>
      </c>
      <c r="E50" s="97" t="s">
        <v>26</v>
      </c>
      <c r="F50" s="90" t="s">
        <v>172</v>
      </c>
      <c r="G50" s="90">
        <v>200</v>
      </c>
      <c r="H50" s="100">
        <v>597.64</v>
      </c>
      <c r="I50" s="134"/>
      <c r="J50" s="134"/>
      <c r="K50" s="135"/>
      <c r="L50" s="143">
        <v>0</v>
      </c>
      <c r="M50" s="120">
        <f t="shared" si="0"/>
        <v>0</v>
      </c>
    </row>
    <row r="51" spans="1:13" s="95" customFormat="1" ht="15.75">
      <c r="A51" s="87"/>
      <c r="B51" s="92" t="s">
        <v>234</v>
      </c>
      <c r="C51" s="93" t="s">
        <v>20</v>
      </c>
      <c r="D51" s="93" t="s">
        <v>23</v>
      </c>
      <c r="E51" s="93"/>
      <c r="F51" s="89"/>
      <c r="G51" s="89"/>
      <c r="H51" s="105">
        <f>H52</f>
        <v>329956</v>
      </c>
      <c r="I51" s="135"/>
      <c r="J51" s="135"/>
      <c r="K51" s="135"/>
      <c r="L51" s="142">
        <f>L52</f>
        <v>0</v>
      </c>
      <c r="M51" s="120">
        <f t="shared" si="0"/>
        <v>0</v>
      </c>
    </row>
    <row r="52" spans="1:13" s="95" customFormat="1" ht="45">
      <c r="A52" s="87"/>
      <c r="B52" s="96" t="s">
        <v>242</v>
      </c>
      <c r="C52" s="97" t="s">
        <v>20</v>
      </c>
      <c r="D52" s="97" t="s">
        <v>23</v>
      </c>
      <c r="E52" s="97" t="s">
        <v>103</v>
      </c>
      <c r="F52" s="90" t="s">
        <v>240</v>
      </c>
      <c r="G52" s="90"/>
      <c r="H52" s="100">
        <f>H53</f>
        <v>329956</v>
      </c>
      <c r="I52" s="134"/>
      <c r="J52" s="134"/>
      <c r="K52" s="135"/>
      <c r="L52" s="143">
        <f>L53</f>
        <v>0</v>
      </c>
      <c r="M52" s="120">
        <f t="shared" si="0"/>
        <v>0</v>
      </c>
    </row>
    <row r="53" spans="1:13" s="95" customFormat="1" ht="30">
      <c r="A53" s="87"/>
      <c r="B53" s="96" t="s">
        <v>180</v>
      </c>
      <c r="C53" s="97" t="s">
        <v>20</v>
      </c>
      <c r="D53" s="97" t="s">
        <v>23</v>
      </c>
      <c r="E53" s="97" t="s">
        <v>103</v>
      </c>
      <c r="F53" s="90" t="s">
        <v>241</v>
      </c>
      <c r="G53" s="90">
        <v>200</v>
      </c>
      <c r="H53" s="100">
        <v>329956</v>
      </c>
      <c r="I53" s="134"/>
      <c r="J53" s="134"/>
      <c r="K53" s="135"/>
      <c r="L53" s="143">
        <v>0</v>
      </c>
      <c r="M53" s="120">
        <f t="shared" si="0"/>
        <v>0</v>
      </c>
    </row>
    <row r="54" spans="1:13" s="95" customFormat="1" ht="15.75">
      <c r="A54" s="87"/>
      <c r="B54" s="92" t="s">
        <v>104</v>
      </c>
      <c r="C54" s="93">
        <v>303</v>
      </c>
      <c r="D54" s="93" t="s">
        <v>103</v>
      </c>
      <c r="E54" s="93"/>
      <c r="F54" s="89"/>
      <c r="G54" s="89"/>
      <c r="H54" s="105">
        <f>H55+H61</f>
        <v>1200</v>
      </c>
      <c r="I54" s="134"/>
      <c r="J54" s="134"/>
      <c r="K54" s="135"/>
      <c r="L54" s="142">
        <f>L61</f>
        <v>0</v>
      </c>
      <c r="M54" s="121">
        <f t="shared" si="0"/>
        <v>0</v>
      </c>
    </row>
    <row r="55" spans="1:13" s="95" customFormat="1" ht="15.75" hidden="1">
      <c r="A55" s="87"/>
      <c r="B55" s="96" t="s">
        <v>147</v>
      </c>
      <c r="C55" s="97">
        <v>303</v>
      </c>
      <c r="D55" s="97" t="s">
        <v>103</v>
      </c>
      <c r="E55" s="97" t="s">
        <v>21</v>
      </c>
      <c r="F55" s="90"/>
      <c r="G55" s="90"/>
      <c r="H55" s="100">
        <f>H56</f>
        <v>0</v>
      </c>
      <c r="I55" s="134"/>
      <c r="J55" s="134"/>
      <c r="K55" s="135"/>
      <c r="L55" s="143"/>
      <c r="M55" s="120" t="e">
        <f t="shared" si="0"/>
        <v>#DIV/0!</v>
      </c>
    </row>
    <row r="56" spans="1:13" s="95" customFormat="1" ht="30" hidden="1">
      <c r="A56" s="87"/>
      <c r="B56" s="106" t="s">
        <v>173</v>
      </c>
      <c r="C56" s="97">
        <v>303</v>
      </c>
      <c r="D56" s="97" t="s">
        <v>103</v>
      </c>
      <c r="E56" s="97" t="s">
        <v>21</v>
      </c>
      <c r="F56" s="90"/>
      <c r="G56" s="90"/>
      <c r="H56" s="100">
        <f>H57</f>
        <v>0</v>
      </c>
      <c r="I56" s="134"/>
      <c r="J56" s="134"/>
      <c r="K56" s="135"/>
      <c r="L56" s="143"/>
      <c r="M56" s="120" t="e">
        <f t="shared" si="0"/>
        <v>#DIV/0!</v>
      </c>
    </row>
    <row r="57" spans="1:13" s="95" customFormat="1" ht="90" hidden="1">
      <c r="A57" s="87"/>
      <c r="B57" s="107" t="s">
        <v>174</v>
      </c>
      <c r="C57" s="97">
        <v>303</v>
      </c>
      <c r="D57" s="97" t="s">
        <v>103</v>
      </c>
      <c r="E57" s="97" t="s">
        <v>21</v>
      </c>
      <c r="F57" s="91" t="s">
        <v>175</v>
      </c>
      <c r="G57" s="90"/>
      <c r="H57" s="100">
        <f>H58</f>
        <v>0</v>
      </c>
      <c r="I57" s="134"/>
      <c r="J57" s="134"/>
      <c r="K57" s="135"/>
      <c r="L57" s="143"/>
      <c r="M57" s="120" t="e">
        <f t="shared" si="0"/>
        <v>#DIV/0!</v>
      </c>
    </row>
    <row r="58" spans="1:13" s="95" customFormat="1" ht="45" hidden="1">
      <c r="A58" s="87"/>
      <c r="B58" s="96" t="s">
        <v>176</v>
      </c>
      <c r="C58" s="97">
        <v>303</v>
      </c>
      <c r="D58" s="97" t="s">
        <v>103</v>
      </c>
      <c r="E58" s="97" t="s">
        <v>21</v>
      </c>
      <c r="F58" s="91" t="s">
        <v>177</v>
      </c>
      <c r="G58" s="90"/>
      <c r="H58" s="100">
        <f>H59+H60</f>
        <v>0</v>
      </c>
      <c r="I58" s="134"/>
      <c r="J58" s="134"/>
      <c r="K58" s="135"/>
      <c r="L58" s="143"/>
      <c r="M58" s="120" t="e">
        <f t="shared" si="0"/>
        <v>#DIV/0!</v>
      </c>
    </row>
    <row r="59" spans="1:13" s="95" customFormat="1" ht="30" hidden="1">
      <c r="A59" s="87"/>
      <c r="B59" s="96" t="s">
        <v>160</v>
      </c>
      <c r="C59" s="97">
        <v>303</v>
      </c>
      <c r="D59" s="97" t="s">
        <v>103</v>
      </c>
      <c r="E59" s="97" t="s">
        <v>21</v>
      </c>
      <c r="F59" s="91" t="s">
        <v>177</v>
      </c>
      <c r="G59" s="90">
        <v>200</v>
      </c>
      <c r="H59" s="100"/>
      <c r="I59" s="134"/>
      <c r="J59" s="134"/>
      <c r="K59" s="135"/>
      <c r="L59" s="143"/>
      <c r="M59" s="120" t="e">
        <f t="shared" si="0"/>
        <v>#DIV/0!</v>
      </c>
    </row>
    <row r="60" spans="1:13" s="95" customFormat="1" ht="15.75" hidden="1">
      <c r="A60" s="87"/>
      <c r="B60" s="96" t="s">
        <v>161</v>
      </c>
      <c r="C60" s="97">
        <v>303</v>
      </c>
      <c r="D60" s="97" t="s">
        <v>103</v>
      </c>
      <c r="E60" s="97" t="s">
        <v>21</v>
      </c>
      <c r="F60" s="91" t="s">
        <v>177</v>
      </c>
      <c r="G60" s="90">
        <v>850</v>
      </c>
      <c r="H60" s="100"/>
      <c r="I60" s="134"/>
      <c r="J60" s="134"/>
      <c r="K60" s="135"/>
      <c r="L60" s="143"/>
      <c r="M60" s="120" t="e">
        <f t="shared" si="0"/>
        <v>#DIV/0!</v>
      </c>
    </row>
    <row r="61" spans="1:13" s="95" customFormat="1" ht="15.75">
      <c r="A61" s="87"/>
      <c r="B61" s="96" t="s">
        <v>104</v>
      </c>
      <c r="C61" s="97">
        <v>303</v>
      </c>
      <c r="D61" s="97" t="s">
        <v>103</v>
      </c>
      <c r="E61" s="97" t="s">
        <v>26</v>
      </c>
      <c r="F61" s="90"/>
      <c r="G61" s="90"/>
      <c r="H61" s="100">
        <f>H62</f>
        <v>1200</v>
      </c>
      <c r="I61" s="134"/>
      <c r="J61" s="134"/>
      <c r="K61" s="135"/>
      <c r="L61" s="143">
        <f>L62</f>
        <v>0</v>
      </c>
      <c r="M61" s="120">
        <f t="shared" si="0"/>
        <v>0</v>
      </c>
    </row>
    <row r="62" spans="1:13" s="95" customFormat="1" ht="30" hidden="1">
      <c r="A62" s="87"/>
      <c r="B62" s="108" t="s">
        <v>173</v>
      </c>
      <c r="C62" s="97">
        <v>303</v>
      </c>
      <c r="D62" s="97" t="s">
        <v>103</v>
      </c>
      <c r="E62" s="97" t="s">
        <v>26</v>
      </c>
      <c r="F62" s="90" t="s">
        <v>111</v>
      </c>
      <c r="G62" s="90"/>
      <c r="H62" s="100">
        <f>H63</f>
        <v>1200</v>
      </c>
      <c r="I62" s="134"/>
      <c r="J62" s="134"/>
      <c r="K62" s="135"/>
      <c r="L62" s="143">
        <f>L63</f>
        <v>0</v>
      </c>
      <c r="M62" s="120">
        <f t="shared" si="0"/>
        <v>0</v>
      </c>
    </row>
    <row r="63" spans="1:13" s="95" customFormat="1" ht="30">
      <c r="A63" s="87"/>
      <c r="B63" s="109" t="s">
        <v>117</v>
      </c>
      <c r="C63" s="97">
        <v>303</v>
      </c>
      <c r="D63" s="97" t="s">
        <v>103</v>
      </c>
      <c r="E63" s="97" t="s">
        <v>26</v>
      </c>
      <c r="F63" s="90" t="s">
        <v>112</v>
      </c>
      <c r="G63" s="90"/>
      <c r="H63" s="100">
        <f>H64+H66+H68</f>
        <v>1200</v>
      </c>
      <c r="I63" s="134"/>
      <c r="J63" s="134"/>
      <c r="K63" s="135"/>
      <c r="L63" s="143">
        <f>L64+L66+L68</f>
        <v>0</v>
      </c>
      <c r="M63" s="120">
        <f t="shared" si="0"/>
        <v>0</v>
      </c>
    </row>
    <row r="64" spans="1:13" s="95" customFormat="1" ht="15.75">
      <c r="A64" s="87"/>
      <c r="B64" s="96" t="s">
        <v>119</v>
      </c>
      <c r="C64" s="97">
        <v>303</v>
      </c>
      <c r="D64" s="97" t="s">
        <v>103</v>
      </c>
      <c r="E64" s="97" t="s">
        <v>26</v>
      </c>
      <c r="F64" s="90" t="s">
        <v>118</v>
      </c>
      <c r="G64" s="90"/>
      <c r="H64" s="100">
        <f>H65</f>
        <v>700</v>
      </c>
      <c r="I64" s="134"/>
      <c r="J64" s="134"/>
      <c r="K64" s="135"/>
      <c r="L64" s="143">
        <f>L65</f>
        <v>0</v>
      </c>
      <c r="M64" s="120">
        <f t="shared" si="0"/>
        <v>0</v>
      </c>
    </row>
    <row r="65" spans="1:13" s="95" customFormat="1" ht="30">
      <c r="A65" s="87"/>
      <c r="B65" s="96" t="s">
        <v>160</v>
      </c>
      <c r="C65" s="97">
        <v>303</v>
      </c>
      <c r="D65" s="97" t="s">
        <v>103</v>
      </c>
      <c r="E65" s="97" t="s">
        <v>26</v>
      </c>
      <c r="F65" s="90" t="s">
        <v>118</v>
      </c>
      <c r="G65" s="90">
        <v>200</v>
      </c>
      <c r="H65" s="100">
        <v>700</v>
      </c>
      <c r="I65" s="134"/>
      <c r="J65" s="134"/>
      <c r="K65" s="135"/>
      <c r="L65" s="143">
        <v>0</v>
      </c>
      <c r="M65" s="120">
        <f t="shared" si="0"/>
        <v>0</v>
      </c>
    </row>
    <row r="66" spans="1:13" s="95" customFormat="1" ht="15.75">
      <c r="A66" s="87"/>
      <c r="B66" s="96" t="s">
        <v>106</v>
      </c>
      <c r="C66" s="97">
        <v>303</v>
      </c>
      <c r="D66" s="97" t="s">
        <v>103</v>
      </c>
      <c r="E66" s="97" t="s">
        <v>26</v>
      </c>
      <c r="F66" s="90" t="s">
        <v>113</v>
      </c>
      <c r="G66" s="90"/>
      <c r="H66" s="100">
        <f>H67</f>
        <v>500</v>
      </c>
      <c r="I66" s="134"/>
      <c r="J66" s="134"/>
      <c r="K66" s="135"/>
      <c r="L66" s="143">
        <f>L67</f>
        <v>0</v>
      </c>
      <c r="M66" s="120">
        <f t="shared" si="0"/>
        <v>0</v>
      </c>
    </row>
    <row r="67" spans="1:13" s="95" customFormat="1" ht="30">
      <c r="A67" s="87"/>
      <c r="B67" s="96" t="s">
        <v>160</v>
      </c>
      <c r="C67" s="97">
        <v>303</v>
      </c>
      <c r="D67" s="97" t="s">
        <v>103</v>
      </c>
      <c r="E67" s="97" t="s">
        <v>26</v>
      </c>
      <c r="F67" s="90" t="s">
        <v>113</v>
      </c>
      <c r="G67" s="90">
        <v>200</v>
      </c>
      <c r="H67" s="100">
        <v>500</v>
      </c>
      <c r="I67" s="134"/>
      <c r="J67" s="134"/>
      <c r="K67" s="135"/>
      <c r="L67" s="143">
        <v>0</v>
      </c>
      <c r="M67" s="120">
        <f t="shared" si="0"/>
        <v>0</v>
      </c>
    </row>
    <row r="68" spans="1:13" s="95" customFormat="1" ht="30" hidden="1">
      <c r="A68" s="87"/>
      <c r="B68" s="96" t="s">
        <v>178</v>
      </c>
      <c r="C68" s="97" t="s">
        <v>20</v>
      </c>
      <c r="D68" s="97" t="s">
        <v>103</v>
      </c>
      <c r="E68" s="97" t="s">
        <v>26</v>
      </c>
      <c r="F68" s="90" t="s">
        <v>179</v>
      </c>
      <c r="G68" s="90"/>
      <c r="H68" s="100">
        <f>H69</f>
        <v>0</v>
      </c>
      <c r="I68" s="134"/>
      <c r="J68" s="134"/>
      <c r="K68" s="135"/>
      <c r="L68" s="143">
        <f>L69</f>
        <v>0</v>
      </c>
      <c r="M68" s="120" t="e">
        <f t="shared" si="0"/>
        <v>#DIV/0!</v>
      </c>
    </row>
    <row r="69" spans="1:13" s="95" customFormat="1" ht="30" hidden="1">
      <c r="A69" s="87"/>
      <c r="B69" s="96" t="s">
        <v>180</v>
      </c>
      <c r="C69" s="97" t="s">
        <v>20</v>
      </c>
      <c r="D69" s="97" t="s">
        <v>103</v>
      </c>
      <c r="E69" s="97" t="s">
        <v>26</v>
      </c>
      <c r="F69" s="90" t="s">
        <v>179</v>
      </c>
      <c r="G69" s="90">
        <v>200</v>
      </c>
      <c r="H69" s="100">
        <v>0</v>
      </c>
      <c r="I69" s="134"/>
      <c r="J69" s="134"/>
      <c r="K69" s="135"/>
      <c r="L69" s="143">
        <v>0</v>
      </c>
      <c r="M69" s="120" t="e">
        <f t="shared" si="0"/>
        <v>#DIV/0!</v>
      </c>
    </row>
    <row r="70" spans="1:13" s="95" customFormat="1" ht="14.25">
      <c r="A70" s="87"/>
      <c r="B70" s="92" t="s">
        <v>55</v>
      </c>
      <c r="C70" s="110">
        <v>303</v>
      </c>
      <c r="D70" s="110" t="s">
        <v>24</v>
      </c>
      <c r="E70" s="110"/>
      <c r="F70" s="111"/>
      <c r="G70" s="111"/>
      <c r="H70" s="105">
        <f>H86+H71</f>
        <v>321296</v>
      </c>
      <c r="I70" s="105">
        <f>I86+I71</f>
        <v>0</v>
      </c>
      <c r="J70" s="105">
        <f>J86+J71</f>
        <v>0</v>
      </c>
      <c r="K70" s="105">
        <f>K86+K71</f>
        <v>0</v>
      </c>
      <c r="L70" s="105">
        <f>L86+L71</f>
        <v>94973.01999999999</v>
      </c>
      <c r="M70" s="121">
        <f t="shared" si="0"/>
        <v>0.2955935336885613</v>
      </c>
    </row>
    <row r="71" spans="1:13" s="95" customFormat="1" ht="15" hidden="1">
      <c r="A71" s="87"/>
      <c r="B71" s="96" t="s">
        <v>155</v>
      </c>
      <c r="C71" s="112">
        <v>303</v>
      </c>
      <c r="D71" s="112" t="s">
        <v>24</v>
      </c>
      <c r="E71" s="112" t="s">
        <v>21</v>
      </c>
      <c r="F71" s="91"/>
      <c r="G71" s="91"/>
      <c r="H71" s="100">
        <f>H72+H76+H80+H83</f>
        <v>0</v>
      </c>
      <c r="I71" s="100">
        <f>I72+I76+I80+I83</f>
        <v>0</v>
      </c>
      <c r="J71" s="100">
        <f>J72+J76+J80+J83</f>
        <v>0</v>
      </c>
      <c r="K71" s="100">
        <f>K72+K76+K80+K83</f>
        <v>0</v>
      </c>
      <c r="L71" s="100">
        <f>L72+L76+L80+L83</f>
        <v>0</v>
      </c>
      <c r="M71" s="120" t="e">
        <f t="shared" si="0"/>
        <v>#DIV/0!</v>
      </c>
    </row>
    <row r="72" spans="1:13" s="95" customFormat="1" ht="30" hidden="1">
      <c r="A72" s="87"/>
      <c r="B72" s="96" t="s">
        <v>94</v>
      </c>
      <c r="C72" s="112">
        <v>303</v>
      </c>
      <c r="D72" s="112" t="s">
        <v>24</v>
      </c>
      <c r="E72" s="112" t="s">
        <v>21</v>
      </c>
      <c r="F72" s="91" t="s">
        <v>95</v>
      </c>
      <c r="G72" s="91"/>
      <c r="H72" s="100">
        <f>H73</f>
        <v>0</v>
      </c>
      <c r="I72" s="134"/>
      <c r="J72" s="134"/>
      <c r="K72" s="135"/>
      <c r="L72" s="143"/>
      <c r="M72" s="120" t="e">
        <f t="shared" si="0"/>
        <v>#DIV/0!</v>
      </c>
    </row>
    <row r="73" spans="1:13" s="95" customFormat="1" ht="45" hidden="1">
      <c r="A73" s="87"/>
      <c r="B73" s="113" t="s">
        <v>181</v>
      </c>
      <c r="C73" s="112">
        <v>303</v>
      </c>
      <c r="D73" s="112" t="s">
        <v>24</v>
      </c>
      <c r="E73" s="112" t="s">
        <v>21</v>
      </c>
      <c r="F73" s="91" t="s">
        <v>182</v>
      </c>
      <c r="G73" s="91"/>
      <c r="H73" s="100">
        <f>H74</f>
        <v>0</v>
      </c>
      <c r="I73" s="134"/>
      <c r="J73" s="134"/>
      <c r="K73" s="135"/>
      <c r="L73" s="143"/>
      <c r="M73" s="120" t="e">
        <f t="shared" si="0"/>
        <v>#DIV/0!</v>
      </c>
    </row>
    <row r="74" spans="1:13" s="95" customFormat="1" ht="15.75" hidden="1">
      <c r="A74" s="87"/>
      <c r="B74" s="96" t="s">
        <v>183</v>
      </c>
      <c r="C74" s="112">
        <v>303</v>
      </c>
      <c r="D74" s="112" t="s">
        <v>24</v>
      </c>
      <c r="E74" s="112" t="s">
        <v>21</v>
      </c>
      <c r="F74" s="91" t="s">
        <v>184</v>
      </c>
      <c r="G74" s="91"/>
      <c r="H74" s="100">
        <f>H75</f>
        <v>0</v>
      </c>
      <c r="I74" s="134"/>
      <c r="J74" s="134"/>
      <c r="K74" s="135"/>
      <c r="L74" s="143"/>
      <c r="M74" s="120" t="e">
        <f t="shared" si="0"/>
        <v>#DIV/0!</v>
      </c>
    </row>
    <row r="75" spans="1:13" s="95" customFormat="1" ht="30" hidden="1">
      <c r="A75" s="87"/>
      <c r="B75" s="96" t="s">
        <v>160</v>
      </c>
      <c r="C75" s="97">
        <v>303</v>
      </c>
      <c r="D75" s="112" t="s">
        <v>24</v>
      </c>
      <c r="E75" s="112" t="s">
        <v>21</v>
      </c>
      <c r="F75" s="91" t="s">
        <v>184</v>
      </c>
      <c r="G75" s="90">
        <v>200</v>
      </c>
      <c r="H75" s="100"/>
      <c r="I75" s="134"/>
      <c r="J75" s="134"/>
      <c r="K75" s="135"/>
      <c r="L75" s="143"/>
      <c r="M75" s="120" t="e">
        <f t="shared" si="0"/>
        <v>#DIV/0!</v>
      </c>
    </row>
    <row r="76" spans="1:13" s="95" customFormat="1" ht="60" hidden="1">
      <c r="A76" s="87"/>
      <c r="B76" s="114" t="s">
        <v>185</v>
      </c>
      <c r="C76" s="101">
        <v>303</v>
      </c>
      <c r="D76" s="101" t="s">
        <v>24</v>
      </c>
      <c r="E76" s="101" t="s">
        <v>21</v>
      </c>
      <c r="F76" s="102" t="s">
        <v>186</v>
      </c>
      <c r="G76" s="90"/>
      <c r="H76" s="100">
        <f>H77</f>
        <v>0</v>
      </c>
      <c r="I76" s="134"/>
      <c r="J76" s="134"/>
      <c r="K76" s="135"/>
      <c r="L76" s="143"/>
      <c r="M76" s="120" t="e">
        <f t="shared" si="0"/>
        <v>#DIV/0!</v>
      </c>
    </row>
    <row r="77" spans="1:13" s="95" customFormat="1" ht="90" hidden="1">
      <c r="A77" s="87"/>
      <c r="B77" s="114" t="s">
        <v>187</v>
      </c>
      <c r="C77" s="101">
        <v>303</v>
      </c>
      <c r="D77" s="101" t="s">
        <v>24</v>
      </c>
      <c r="E77" s="101" t="s">
        <v>21</v>
      </c>
      <c r="F77" s="102" t="s">
        <v>188</v>
      </c>
      <c r="G77" s="90"/>
      <c r="H77" s="100">
        <f>H78</f>
        <v>0</v>
      </c>
      <c r="I77" s="134"/>
      <c r="J77" s="134"/>
      <c r="K77" s="135"/>
      <c r="L77" s="143"/>
      <c r="M77" s="120" t="e">
        <f t="shared" si="0"/>
        <v>#DIV/0!</v>
      </c>
    </row>
    <row r="78" spans="1:13" s="95" customFormat="1" ht="60" hidden="1">
      <c r="A78" s="87"/>
      <c r="B78" s="114" t="s">
        <v>189</v>
      </c>
      <c r="C78" s="101">
        <v>303</v>
      </c>
      <c r="D78" s="101" t="s">
        <v>24</v>
      </c>
      <c r="E78" s="101" t="s">
        <v>21</v>
      </c>
      <c r="F78" s="102" t="s">
        <v>190</v>
      </c>
      <c r="G78" s="90"/>
      <c r="H78" s="100">
        <f>H79</f>
        <v>0</v>
      </c>
      <c r="I78" s="134"/>
      <c r="J78" s="134"/>
      <c r="K78" s="135"/>
      <c r="L78" s="143"/>
      <c r="M78" s="120" t="e">
        <f t="shared" si="0"/>
        <v>#DIV/0!</v>
      </c>
    </row>
    <row r="79" spans="1:13" s="95" customFormat="1" ht="30" hidden="1">
      <c r="A79" s="87"/>
      <c r="B79" s="114" t="s">
        <v>160</v>
      </c>
      <c r="C79" s="101">
        <v>303</v>
      </c>
      <c r="D79" s="101" t="s">
        <v>24</v>
      </c>
      <c r="E79" s="101" t="s">
        <v>21</v>
      </c>
      <c r="F79" s="102" t="s">
        <v>190</v>
      </c>
      <c r="G79" s="90">
        <v>200</v>
      </c>
      <c r="H79" s="100">
        <v>0</v>
      </c>
      <c r="I79" s="134"/>
      <c r="J79" s="134"/>
      <c r="K79" s="135"/>
      <c r="L79" s="143"/>
      <c r="M79" s="120" t="e">
        <f aca="true" t="shared" si="1" ref="M79:M117">L79/H79</f>
        <v>#DIV/0!</v>
      </c>
    </row>
    <row r="80" spans="1:13" s="95" customFormat="1" ht="45" hidden="1">
      <c r="A80" s="87"/>
      <c r="B80" s="114" t="s">
        <v>181</v>
      </c>
      <c r="C80" s="101" t="s">
        <v>20</v>
      </c>
      <c r="D80" s="101" t="s">
        <v>24</v>
      </c>
      <c r="E80" s="101" t="s">
        <v>21</v>
      </c>
      <c r="F80" s="102" t="s">
        <v>182</v>
      </c>
      <c r="G80" s="90"/>
      <c r="H80" s="100">
        <f>H81</f>
        <v>0</v>
      </c>
      <c r="I80" s="134"/>
      <c r="J80" s="134"/>
      <c r="K80" s="135"/>
      <c r="L80" s="143">
        <f>L81</f>
        <v>0</v>
      </c>
      <c r="M80" s="120" t="e">
        <f t="shared" si="1"/>
        <v>#DIV/0!</v>
      </c>
    </row>
    <row r="81" spans="1:13" s="95" customFormat="1" ht="15.75" hidden="1">
      <c r="A81" s="87"/>
      <c r="B81" s="114" t="s">
        <v>183</v>
      </c>
      <c r="C81" s="101" t="s">
        <v>20</v>
      </c>
      <c r="D81" s="101" t="s">
        <v>24</v>
      </c>
      <c r="E81" s="101" t="s">
        <v>21</v>
      </c>
      <c r="F81" s="102" t="s">
        <v>184</v>
      </c>
      <c r="G81" s="90"/>
      <c r="H81" s="100">
        <f>H82</f>
        <v>0</v>
      </c>
      <c r="I81" s="134"/>
      <c r="J81" s="134"/>
      <c r="K81" s="135"/>
      <c r="L81" s="143">
        <f>L82</f>
        <v>0</v>
      </c>
      <c r="M81" s="120" t="e">
        <f t="shared" si="1"/>
        <v>#DIV/0!</v>
      </c>
    </row>
    <row r="82" spans="1:13" s="95" customFormat="1" ht="30" hidden="1">
      <c r="A82" s="87"/>
      <c r="B82" s="114" t="s">
        <v>160</v>
      </c>
      <c r="C82" s="101" t="s">
        <v>20</v>
      </c>
      <c r="D82" s="101" t="s">
        <v>24</v>
      </c>
      <c r="E82" s="101" t="s">
        <v>21</v>
      </c>
      <c r="F82" s="102" t="s">
        <v>184</v>
      </c>
      <c r="G82" s="90">
        <v>200</v>
      </c>
      <c r="H82" s="100">
        <v>0</v>
      </c>
      <c r="I82" s="134"/>
      <c r="J82" s="134"/>
      <c r="K82" s="135"/>
      <c r="L82" s="143">
        <v>0</v>
      </c>
      <c r="M82" s="120" t="e">
        <f t="shared" si="1"/>
        <v>#DIV/0!</v>
      </c>
    </row>
    <row r="83" spans="1:13" s="95" customFormat="1" ht="75" hidden="1">
      <c r="A83" s="87"/>
      <c r="B83" s="114" t="s">
        <v>222</v>
      </c>
      <c r="C83" s="101" t="s">
        <v>20</v>
      </c>
      <c r="D83" s="101" t="s">
        <v>24</v>
      </c>
      <c r="E83" s="101" t="s">
        <v>21</v>
      </c>
      <c r="F83" s="102" t="s">
        <v>196</v>
      </c>
      <c r="G83" s="90"/>
      <c r="H83" s="100">
        <f>H84</f>
        <v>0</v>
      </c>
      <c r="I83" s="134"/>
      <c r="J83" s="134"/>
      <c r="K83" s="135"/>
      <c r="L83" s="143">
        <f>L84</f>
        <v>0</v>
      </c>
      <c r="M83" s="120" t="e">
        <f t="shared" si="1"/>
        <v>#DIV/0!</v>
      </c>
    </row>
    <row r="84" spans="1:13" s="95" customFormat="1" ht="45" hidden="1">
      <c r="A84" s="87"/>
      <c r="B84" s="114" t="s">
        <v>223</v>
      </c>
      <c r="C84" s="101" t="s">
        <v>20</v>
      </c>
      <c r="D84" s="101" t="s">
        <v>24</v>
      </c>
      <c r="E84" s="101" t="s">
        <v>21</v>
      </c>
      <c r="F84" s="102" t="s">
        <v>200</v>
      </c>
      <c r="G84" s="90"/>
      <c r="H84" s="100">
        <f>H85</f>
        <v>0</v>
      </c>
      <c r="I84" s="134"/>
      <c r="J84" s="134"/>
      <c r="K84" s="135"/>
      <c r="L84" s="143">
        <f>L85</f>
        <v>0</v>
      </c>
      <c r="M84" s="120" t="e">
        <f t="shared" si="1"/>
        <v>#DIV/0!</v>
      </c>
    </row>
    <row r="85" spans="1:13" s="95" customFormat="1" ht="30" hidden="1">
      <c r="A85" s="87"/>
      <c r="B85" s="114" t="s">
        <v>180</v>
      </c>
      <c r="C85" s="101" t="s">
        <v>20</v>
      </c>
      <c r="D85" s="101" t="s">
        <v>24</v>
      </c>
      <c r="E85" s="101" t="s">
        <v>21</v>
      </c>
      <c r="F85" s="102" t="s">
        <v>224</v>
      </c>
      <c r="G85" s="90">
        <v>200</v>
      </c>
      <c r="H85" s="100">
        <v>0</v>
      </c>
      <c r="I85" s="134"/>
      <c r="J85" s="134"/>
      <c r="K85" s="135"/>
      <c r="L85" s="143">
        <v>0</v>
      </c>
      <c r="M85" s="120" t="e">
        <f t="shared" si="1"/>
        <v>#DIV/0!</v>
      </c>
    </row>
    <row r="86" spans="1:13" s="95" customFormat="1" ht="30">
      <c r="A86" s="87"/>
      <c r="B86" s="96" t="s">
        <v>86</v>
      </c>
      <c r="C86" s="112">
        <v>303</v>
      </c>
      <c r="D86" s="97" t="s">
        <v>24</v>
      </c>
      <c r="E86" s="97" t="s">
        <v>23</v>
      </c>
      <c r="F86" s="102"/>
      <c r="G86" s="90"/>
      <c r="H86" s="100">
        <f>H87+H92+H96</f>
        <v>321296</v>
      </c>
      <c r="I86" s="100">
        <f>I87+I92+I96</f>
        <v>0</v>
      </c>
      <c r="J86" s="100">
        <f>J87+J92+J96</f>
        <v>0</v>
      </c>
      <c r="K86" s="100">
        <f>K87+K92+K96</f>
        <v>0</v>
      </c>
      <c r="L86" s="100">
        <f>L87+L92+L96</f>
        <v>94973.01999999999</v>
      </c>
      <c r="M86" s="120">
        <f t="shared" si="1"/>
        <v>0.2955935336885613</v>
      </c>
    </row>
    <row r="87" spans="1:13" s="95" customFormat="1" ht="30">
      <c r="A87" s="87"/>
      <c r="B87" s="115" t="s">
        <v>94</v>
      </c>
      <c r="C87" s="97" t="s">
        <v>20</v>
      </c>
      <c r="D87" s="97" t="s">
        <v>24</v>
      </c>
      <c r="E87" s="97" t="s">
        <v>23</v>
      </c>
      <c r="F87" s="90" t="s">
        <v>95</v>
      </c>
      <c r="G87" s="90"/>
      <c r="H87" s="100">
        <f>H88</f>
        <v>298296</v>
      </c>
      <c r="I87" s="134"/>
      <c r="J87" s="134"/>
      <c r="K87" s="135"/>
      <c r="L87" s="143">
        <f>L88</f>
        <v>74973.01999999999</v>
      </c>
      <c r="M87" s="120">
        <f t="shared" si="1"/>
        <v>0.2513376646016037</v>
      </c>
    </row>
    <row r="88" spans="1:13" s="95" customFormat="1" ht="30" customHeight="1">
      <c r="A88" s="87"/>
      <c r="B88" s="104" t="s">
        <v>168</v>
      </c>
      <c r="C88" s="97" t="s">
        <v>20</v>
      </c>
      <c r="D88" s="97" t="s">
        <v>24</v>
      </c>
      <c r="E88" s="97" t="s">
        <v>23</v>
      </c>
      <c r="F88" s="90" t="s">
        <v>93</v>
      </c>
      <c r="G88" s="90"/>
      <c r="H88" s="100">
        <f>H89</f>
        <v>298296</v>
      </c>
      <c r="I88" s="134"/>
      <c r="J88" s="134"/>
      <c r="K88" s="135"/>
      <c r="L88" s="143">
        <f>L89</f>
        <v>74973.01999999999</v>
      </c>
      <c r="M88" s="120">
        <f t="shared" si="1"/>
        <v>0.2513376646016037</v>
      </c>
    </row>
    <row r="89" spans="1:13" s="95" customFormat="1" ht="75.75" customHeight="1">
      <c r="A89" s="87"/>
      <c r="B89" s="115" t="s">
        <v>169</v>
      </c>
      <c r="C89" s="97" t="s">
        <v>20</v>
      </c>
      <c r="D89" s="97" t="s">
        <v>24</v>
      </c>
      <c r="E89" s="97" t="s">
        <v>23</v>
      </c>
      <c r="F89" s="90" t="s">
        <v>92</v>
      </c>
      <c r="G89" s="90"/>
      <c r="H89" s="100">
        <f>H90+H91</f>
        <v>298296</v>
      </c>
      <c r="I89" s="134">
        <v>121</v>
      </c>
      <c r="J89" s="134">
        <v>310700</v>
      </c>
      <c r="K89" s="135"/>
      <c r="L89" s="143">
        <f>L90+L91</f>
        <v>74973.01999999999</v>
      </c>
      <c r="M89" s="120">
        <f t="shared" si="1"/>
        <v>0.2513376646016037</v>
      </c>
    </row>
    <row r="90" spans="1:13" s="95" customFormat="1" ht="75">
      <c r="A90" s="87"/>
      <c r="B90" s="96" t="s">
        <v>71</v>
      </c>
      <c r="C90" s="97" t="s">
        <v>20</v>
      </c>
      <c r="D90" s="97" t="s">
        <v>24</v>
      </c>
      <c r="E90" s="97" t="s">
        <v>23</v>
      </c>
      <c r="F90" s="90" t="s">
        <v>92</v>
      </c>
      <c r="G90" s="90">
        <v>100</v>
      </c>
      <c r="H90" s="100">
        <v>251310</v>
      </c>
      <c r="I90" s="134">
        <v>129</v>
      </c>
      <c r="J90" s="134">
        <v>94000</v>
      </c>
      <c r="K90" s="135">
        <f>J89+J90</f>
        <v>404700</v>
      </c>
      <c r="L90" s="143">
        <v>41379.39</v>
      </c>
      <c r="M90" s="120">
        <v>0</v>
      </c>
    </row>
    <row r="91" spans="1:13" s="95" customFormat="1" ht="30">
      <c r="A91" s="87"/>
      <c r="B91" s="96" t="s">
        <v>160</v>
      </c>
      <c r="C91" s="97" t="s">
        <v>20</v>
      </c>
      <c r="D91" s="97" t="s">
        <v>24</v>
      </c>
      <c r="E91" s="97" t="s">
        <v>23</v>
      </c>
      <c r="F91" s="90" t="s">
        <v>92</v>
      </c>
      <c r="G91" s="90">
        <v>200</v>
      </c>
      <c r="H91" s="100">
        <v>46986</v>
      </c>
      <c r="I91" s="134"/>
      <c r="J91" s="134"/>
      <c r="K91" s="135"/>
      <c r="L91" s="143">
        <v>33593.63</v>
      </c>
      <c r="M91" s="120">
        <f t="shared" si="1"/>
        <v>0.7149710552079342</v>
      </c>
    </row>
    <row r="92" spans="1:13" s="95" customFormat="1" ht="45">
      <c r="A92" s="87"/>
      <c r="B92" s="96" t="s">
        <v>191</v>
      </c>
      <c r="C92" s="97">
        <v>303</v>
      </c>
      <c r="D92" s="97" t="s">
        <v>24</v>
      </c>
      <c r="E92" s="97" t="s">
        <v>23</v>
      </c>
      <c r="F92" s="90" t="s">
        <v>192</v>
      </c>
      <c r="G92" s="90"/>
      <c r="H92" s="100">
        <f>H93</f>
        <v>3000</v>
      </c>
      <c r="I92" s="134"/>
      <c r="J92" s="134"/>
      <c r="K92" s="135"/>
      <c r="L92" s="143">
        <f>L93</f>
        <v>0</v>
      </c>
      <c r="M92" s="120">
        <f t="shared" si="1"/>
        <v>0</v>
      </c>
    </row>
    <row r="93" spans="1:13" s="95" customFormat="1" ht="45">
      <c r="A93" s="87"/>
      <c r="B93" s="96" t="s">
        <v>193</v>
      </c>
      <c r="C93" s="91">
        <v>303</v>
      </c>
      <c r="D93" s="97" t="s">
        <v>24</v>
      </c>
      <c r="E93" s="97" t="s">
        <v>23</v>
      </c>
      <c r="F93" s="90" t="s">
        <v>194</v>
      </c>
      <c r="G93" s="90"/>
      <c r="H93" s="100">
        <f>H94</f>
        <v>3000</v>
      </c>
      <c r="I93" s="134"/>
      <c r="J93" s="134"/>
      <c r="K93" s="135"/>
      <c r="L93" s="143">
        <f>L94</f>
        <v>0</v>
      </c>
      <c r="M93" s="120">
        <f t="shared" si="1"/>
        <v>0</v>
      </c>
    </row>
    <row r="94" spans="1:13" s="95" customFormat="1" ht="30">
      <c r="A94" s="87"/>
      <c r="B94" s="96" t="s">
        <v>108</v>
      </c>
      <c r="C94" s="97" t="s">
        <v>20</v>
      </c>
      <c r="D94" s="97" t="s">
        <v>24</v>
      </c>
      <c r="E94" s="97" t="s">
        <v>23</v>
      </c>
      <c r="F94" s="90" t="s">
        <v>107</v>
      </c>
      <c r="G94" s="97"/>
      <c r="H94" s="100">
        <f>H95</f>
        <v>3000</v>
      </c>
      <c r="I94" s="134"/>
      <c r="J94" s="134"/>
      <c r="K94" s="135"/>
      <c r="L94" s="143">
        <f>L95</f>
        <v>0</v>
      </c>
      <c r="M94" s="120">
        <f t="shared" si="1"/>
        <v>0</v>
      </c>
    </row>
    <row r="95" spans="1:13" s="95" customFormat="1" ht="30">
      <c r="A95" s="87"/>
      <c r="B95" s="96" t="s">
        <v>160</v>
      </c>
      <c r="C95" s="97" t="s">
        <v>20</v>
      </c>
      <c r="D95" s="97" t="s">
        <v>24</v>
      </c>
      <c r="E95" s="97" t="s">
        <v>23</v>
      </c>
      <c r="F95" s="90" t="s">
        <v>107</v>
      </c>
      <c r="G95" s="90">
        <v>200</v>
      </c>
      <c r="H95" s="100">
        <v>3000</v>
      </c>
      <c r="I95" s="134"/>
      <c r="J95" s="134"/>
      <c r="K95" s="135"/>
      <c r="L95" s="143">
        <v>0</v>
      </c>
      <c r="M95" s="120">
        <f t="shared" si="1"/>
        <v>0</v>
      </c>
    </row>
    <row r="96" spans="1:13" s="95" customFormat="1" ht="75">
      <c r="A96" s="87"/>
      <c r="B96" s="96" t="s">
        <v>195</v>
      </c>
      <c r="C96" s="97" t="s">
        <v>20</v>
      </c>
      <c r="D96" s="97" t="s">
        <v>24</v>
      </c>
      <c r="E96" s="97" t="s">
        <v>23</v>
      </c>
      <c r="F96" s="90" t="s">
        <v>196</v>
      </c>
      <c r="G96" s="90"/>
      <c r="H96" s="100">
        <f>H97</f>
        <v>20000</v>
      </c>
      <c r="I96" s="100">
        <f>I97</f>
        <v>0</v>
      </c>
      <c r="J96" s="100">
        <f>J97</f>
        <v>0</v>
      </c>
      <c r="K96" s="100">
        <f>K97</f>
        <v>0</v>
      </c>
      <c r="L96" s="100">
        <f>L97</f>
        <v>20000</v>
      </c>
      <c r="M96" s="120">
        <f t="shared" si="1"/>
        <v>1</v>
      </c>
    </row>
    <row r="97" spans="1:13" s="95" customFormat="1" ht="120">
      <c r="A97" s="87"/>
      <c r="B97" s="96" t="s">
        <v>197</v>
      </c>
      <c r="C97" s="97">
        <v>303</v>
      </c>
      <c r="D97" s="97" t="s">
        <v>24</v>
      </c>
      <c r="E97" s="97" t="s">
        <v>23</v>
      </c>
      <c r="F97" s="90" t="s">
        <v>198</v>
      </c>
      <c r="G97" s="90"/>
      <c r="H97" s="100">
        <f>H98</f>
        <v>20000</v>
      </c>
      <c r="I97" s="100">
        <f>I98</f>
        <v>0</v>
      </c>
      <c r="J97" s="100">
        <f>J98</f>
        <v>0</v>
      </c>
      <c r="K97" s="100">
        <f>K98</f>
        <v>0</v>
      </c>
      <c r="L97" s="100">
        <f>L98</f>
        <v>20000</v>
      </c>
      <c r="M97" s="120">
        <f t="shared" si="1"/>
        <v>1</v>
      </c>
    </row>
    <row r="98" spans="1:13" s="95" customFormat="1" ht="30">
      <c r="A98" s="87"/>
      <c r="B98" s="96" t="s">
        <v>199</v>
      </c>
      <c r="C98" s="97">
        <v>303</v>
      </c>
      <c r="D98" s="97" t="s">
        <v>24</v>
      </c>
      <c r="E98" s="97" t="s">
        <v>23</v>
      </c>
      <c r="F98" s="90" t="s">
        <v>200</v>
      </c>
      <c r="G98" s="90"/>
      <c r="H98" s="100">
        <f>H99</f>
        <v>20000</v>
      </c>
      <c r="I98" s="100">
        <f>I99</f>
        <v>0</v>
      </c>
      <c r="J98" s="100">
        <f>J99</f>
        <v>0</v>
      </c>
      <c r="K98" s="100">
        <f>K99</f>
        <v>0</v>
      </c>
      <c r="L98" s="100">
        <f>L99</f>
        <v>20000</v>
      </c>
      <c r="M98" s="120">
        <f t="shared" si="1"/>
        <v>1</v>
      </c>
    </row>
    <row r="99" spans="1:13" s="95" customFormat="1" ht="30">
      <c r="A99" s="87"/>
      <c r="B99" s="96" t="s">
        <v>160</v>
      </c>
      <c r="C99" s="97">
        <v>303</v>
      </c>
      <c r="D99" s="97" t="s">
        <v>24</v>
      </c>
      <c r="E99" s="97" t="s">
        <v>23</v>
      </c>
      <c r="F99" s="90" t="s">
        <v>200</v>
      </c>
      <c r="G99" s="90">
        <v>200</v>
      </c>
      <c r="H99" s="100">
        <v>20000</v>
      </c>
      <c r="I99" s="134"/>
      <c r="J99" s="134"/>
      <c r="K99" s="135"/>
      <c r="L99" s="143">
        <v>20000</v>
      </c>
      <c r="M99" s="120">
        <f t="shared" si="1"/>
        <v>1</v>
      </c>
    </row>
    <row r="100" spans="1:13" s="95" customFormat="1" ht="15.75">
      <c r="A100" s="87"/>
      <c r="B100" s="92" t="s">
        <v>56</v>
      </c>
      <c r="C100" s="93">
        <v>303</v>
      </c>
      <c r="D100" s="93">
        <v>10</v>
      </c>
      <c r="E100" s="93"/>
      <c r="F100" s="89"/>
      <c r="G100" s="89"/>
      <c r="H100" s="105">
        <f>H101</f>
        <v>30744</v>
      </c>
      <c r="I100" s="134"/>
      <c r="J100" s="134"/>
      <c r="K100" s="135"/>
      <c r="L100" s="142">
        <f>L101</f>
        <v>5124</v>
      </c>
      <c r="M100" s="121">
        <f t="shared" si="1"/>
        <v>0.16666666666666666</v>
      </c>
    </row>
    <row r="101" spans="1:13" s="95" customFormat="1" ht="15.75">
      <c r="A101" s="87"/>
      <c r="B101" s="96" t="s">
        <v>57</v>
      </c>
      <c r="C101" s="97">
        <v>303</v>
      </c>
      <c r="D101" s="97">
        <v>10</v>
      </c>
      <c r="E101" s="97" t="s">
        <v>21</v>
      </c>
      <c r="F101" s="90"/>
      <c r="G101" s="90"/>
      <c r="H101" s="100">
        <f>H102</f>
        <v>30744</v>
      </c>
      <c r="I101" s="134"/>
      <c r="J101" s="134"/>
      <c r="K101" s="135"/>
      <c r="L101" s="143">
        <f>L102</f>
        <v>5124</v>
      </c>
      <c r="M101" s="120">
        <f t="shared" si="1"/>
        <v>0.16666666666666666</v>
      </c>
    </row>
    <row r="102" spans="1:13" s="95" customFormat="1" ht="15.75">
      <c r="A102" s="87"/>
      <c r="B102" s="96" t="s">
        <v>100</v>
      </c>
      <c r="C102" s="97">
        <v>303</v>
      </c>
      <c r="D102" s="97">
        <v>10</v>
      </c>
      <c r="E102" s="97" t="s">
        <v>21</v>
      </c>
      <c r="F102" s="90" t="s">
        <v>99</v>
      </c>
      <c r="G102" s="90"/>
      <c r="H102" s="100">
        <f>H103</f>
        <v>30744</v>
      </c>
      <c r="I102" s="134"/>
      <c r="J102" s="134"/>
      <c r="K102" s="135"/>
      <c r="L102" s="143">
        <f>L103</f>
        <v>5124</v>
      </c>
      <c r="M102" s="120">
        <f t="shared" si="1"/>
        <v>0.16666666666666666</v>
      </c>
    </row>
    <row r="103" spans="1:13" s="95" customFormat="1" ht="15.75">
      <c r="A103" s="87"/>
      <c r="B103" s="96" t="s">
        <v>121</v>
      </c>
      <c r="C103" s="97">
        <v>303</v>
      </c>
      <c r="D103" s="97">
        <v>10</v>
      </c>
      <c r="E103" s="97" t="s">
        <v>21</v>
      </c>
      <c r="F103" s="90" t="s">
        <v>98</v>
      </c>
      <c r="G103" s="90"/>
      <c r="H103" s="100">
        <f>H104</f>
        <v>30744</v>
      </c>
      <c r="I103" s="134"/>
      <c r="J103" s="134"/>
      <c r="K103" s="135"/>
      <c r="L103" s="143">
        <f>L104</f>
        <v>5124</v>
      </c>
      <c r="M103" s="120">
        <f t="shared" si="1"/>
        <v>0.16666666666666666</v>
      </c>
    </row>
    <row r="104" spans="1:13" s="95" customFormat="1" ht="15.75">
      <c r="A104" s="87"/>
      <c r="B104" s="96" t="s">
        <v>76</v>
      </c>
      <c r="C104" s="97">
        <v>303</v>
      </c>
      <c r="D104" s="97">
        <v>10</v>
      </c>
      <c r="E104" s="97" t="s">
        <v>21</v>
      </c>
      <c r="F104" s="90" t="s">
        <v>97</v>
      </c>
      <c r="G104" s="90"/>
      <c r="H104" s="100">
        <f>H105+H106</f>
        <v>30744</v>
      </c>
      <c r="I104" s="134"/>
      <c r="J104" s="134"/>
      <c r="K104" s="135"/>
      <c r="L104" s="143">
        <f>L106</f>
        <v>5124</v>
      </c>
      <c r="M104" s="120">
        <f t="shared" si="1"/>
        <v>0.16666666666666666</v>
      </c>
    </row>
    <row r="105" spans="1:13" s="95" customFormat="1" ht="30" hidden="1">
      <c r="A105" s="87"/>
      <c r="B105" s="114" t="s">
        <v>160</v>
      </c>
      <c r="C105" s="101">
        <v>303</v>
      </c>
      <c r="D105" s="101">
        <v>10</v>
      </c>
      <c r="E105" s="101" t="s">
        <v>21</v>
      </c>
      <c r="F105" s="102" t="s">
        <v>97</v>
      </c>
      <c r="G105" s="102">
        <v>200</v>
      </c>
      <c r="H105" s="100"/>
      <c r="I105" s="134"/>
      <c r="J105" s="134"/>
      <c r="K105" s="135"/>
      <c r="L105" s="143"/>
      <c r="M105" s="120" t="e">
        <f t="shared" si="1"/>
        <v>#DIV/0!</v>
      </c>
    </row>
    <row r="106" spans="1:13" s="95" customFormat="1" ht="30">
      <c r="A106" s="87"/>
      <c r="B106" s="96" t="s">
        <v>122</v>
      </c>
      <c r="C106" s="97">
        <v>303</v>
      </c>
      <c r="D106" s="97">
        <v>10</v>
      </c>
      <c r="E106" s="97" t="s">
        <v>21</v>
      </c>
      <c r="F106" s="90" t="s">
        <v>97</v>
      </c>
      <c r="G106" s="90">
        <v>300</v>
      </c>
      <c r="H106" s="100">
        <v>30744</v>
      </c>
      <c r="I106" s="134"/>
      <c r="J106" s="134"/>
      <c r="K106" s="135"/>
      <c r="L106" s="143">
        <v>5124</v>
      </c>
      <c r="M106" s="120">
        <f t="shared" si="1"/>
        <v>0.16666666666666666</v>
      </c>
    </row>
    <row r="107" spans="1:13" s="95" customFormat="1" ht="15.75">
      <c r="A107" s="87"/>
      <c r="B107" s="92" t="s">
        <v>238</v>
      </c>
      <c r="C107" s="93" t="s">
        <v>20</v>
      </c>
      <c r="D107" s="93" t="s">
        <v>53</v>
      </c>
      <c r="E107" s="93"/>
      <c r="F107" s="89"/>
      <c r="G107" s="89"/>
      <c r="H107" s="105">
        <f>H108</f>
        <v>2000</v>
      </c>
      <c r="I107" s="134"/>
      <c r="J107" s="134"/>
      <c r="K107" s="135"/>
      <c r="L107" s="142">
        <f>L108</f>
        <v>0</v>
      </c>
      <c r="M107" s="121">
        <f t="shared" si="1"/>
        <v>0</v>
      </c>
    </row>
    <row r="108" spans="1:13" s="95" customFormat="1" ht="15.75">
      <c r="A108" s="87"/>
      <c r="B108" s="96" t="s">
        <v>148</v>
      </c>
      <c r="C108" s="97" t="s">
        <v>20</v>
      </c>
      <c r="D108" s="97" t="s">
        <v>53</v>
      </c>
      <c r="E108" s="97" t="s">
        <v>22</v>
      </c>
      <c r="F108" s="90"/>
      <c r="G108" s="90"/>
      <c r="H108" s="100">
        <f>H109</f>
        <v>2000</v>
      </c>
      <c r="I108" s="134"/>
      <c r="J108" s="134"/>
      <c r="K108" s="135"/>
      <c r="L108" s="143">
        <f>L109</f>
        <v>0</v>
      </c>
      <c r="M108" s="120">
        <f t="shared" si="1"/>
        <v>0</v>
      </c>
    </row>
    <row r="109" spans="1:13" s="95" customFormat="1" ht="30">
      <c r="A109" s="87"/>
      <c r="B109" s="96" t="s">
        <v>201</v>
      </c>
      <c r="C109" s="97" t="s">
        <v>20</v>
      </c>
      <c r="D109" s="97" t="s">
        <v>53</v>
      </c>
      <c r="E109" s="97" t="s">
        <v>22</v>
      </c>
      <c r="F109" s="90" t="s">
        <v>202</v>
      </c>
      <c r="G109" s="90"/>
      <c r="H109" s="100">
        <f>H110</f>
        <v>2000</v>
      </c>
      <c r="I109" s="134"/>
      <c r="J109" s="134"/>
      <c r="K109" s="135"/>
      <c r="L109" s="143">
        <f>L110</f>
        <v>0</v>
      </c>
      <c r="M109" s="120">
        <f t="shared" si="1"/>
        <v>0</v>
      </c>
    </row>
    <row r="110" spans="1:13" s="95" customFormat="1" ht="30">
      <c r="A110" s="87"/>
      <c r="B110" s="96" t="s">
        <v>180</v>
      </c>
      <c r="C110" s="97" t="s">
        <v>20</v>
      </c>
      <c r="D110" s="97" t="s">
        <v>53</v>
      </c>
      <c r="E110" s="97" t="s">
        <v>22</v>
      </c>
      <c r="F110" s="90" t="s">
        <v>202</v>
      </c>
      <c r="G110" s="90">
        <v>200</v>
      </c>
      <c r="H110" s="100">
        <v>2000</v>
      </c>
      <c r="I110" s="134"/>
      <c r="J110" s="134"/>
      <c r="K110" s="135"/>
      <c r="L110" s="143">
        <v>0</v>
      </c>
      <c r="M110" s="120">
        <f t="shared" si="1"/>
        <v>0</v>
      </c>
    </row>
    <row r="111" spans="1:13" s="95" customFormat="1" ht="42.75" hidden="1">
      <c r="A111" s="87"/>
      <c r="B111" s="92" t="s">
        <v>58</v>
      </c>
      <c r="C111" s="93" t="s">
        <v>20</v>
      </c>
      <c r="D111" s="93" t="s">
        <v>37</v>
      </c>
      <c r="E111" s="93"/>
      <c r="F111" s="89"/>
      <c r="G111" s="89"/>
      <c r="H111" s="105">
        <f>H112</f>
        <v>0</v>
      </c>
      <c r="I111" s="134"/>
      <c r="J111" s="134"/>
      <c r="K111" s="135"/>
      <c r="L111" s="119"/>
      <c r="M111" s="120" t="e">
        <f t="shared" si="1"/>
        <v>#DIV/0!</v>
      </c>
    </row>
    <row r="112" spans="1:13" s="95" customFormat="1" ht="15.75" hidden="1">
      <c r="A112" s="87"/>
      <c r="B112" s="96" t="s">
        <v>120</v>
      </c>
      <c r="C112" s="97" t="s">
        <v>20</v>
      </c>
      <c r="D112" s="97" t="s">
        <v>37</v>
      </c>
      <c r="E112" s="97" t="s">
        <v>26</v>
      </c>
      <c r="F112" s="90"/>
      <c r="G112" s="90"/>
      <c r="H112" s="100">
        <f>H113</f>
        <v>0</v>
      </c>
      <c r="I112" s="134"/>
      <c r="J112" s="134"/>
      <c r="K112" s="135"/>
      <c r="L112" s="119"/>
      <c r="M112" s="120" t="e">
        <f t="shared" si="1"/>
        <v>#DIV/0!</v>
      </c>
    </row>
    <row r="113" spans="1:13" s="95" customFormat="1" ht="45" hidden="1">
      <c r="A113" s="87"/>
      <c r="B113" s="96" t="s">
        <v>58</v>
      </c>
      <c r="C113" s="97" t="s">
        <v>20</v>
      </c>
      <c r="D113" s="97" t="s">
        <v>37</v>
      </c>
      <c r="E113" s="97" t="s">
        <v>26</v>
      </c>
      <c r="F113" s="116" t="s">
        <v>171</v>
      </c>
      <c r="G113" s="90"/>
      <c r="H113" s="100">
        <f>H114</f>
        <v>0</v>
      </c>
      <c r="I113" s="134"/>
      <c r="J113" s="134"/>
      <c r="K113" s="135"/>
      <c r="L113" s="119"/>
      <c r="M113" s="120" t="e">
        <f t="shared" si="1"/>
        <v>#DIV/0!</v>
      </c>
    </row>
    <row r="114" spans="1:13" s="95" customFormat="1" ht="30" hidden="1">
      <c r="A114" s="87"/>
      <c r="B114" s="107" t="s">
        <v>77</v>
      </c>
      <c r="C114" s="97" t="s">
        <v>20</v>
      </c>
      <c r="D114" s="97" t="s">
        <v>37</v>
      </c>
      <c r="E114" s="97" t="s">
        <v>26</v>
      </c>
      <c r="F114" s="90" t="s">
        <v>102</v>
      </c>
      <c r="G114" s="90"/>
      <c r="H114" s="100">
        <f>H115</f>
        <v>0</v>
      </c>
      <c r="I114" s="134"/>
      <c r="J114" s="134"/>
      <c r="K114" s="135"/>
      <c r="L114" s="119"/>
      <c r="M114" s="120" t="e">
        <f t="shared" si="1"/>
        <v>#DIV/0!</v>
      </c>
    </row>
    <row r="115" spans="1:13" s="95" customFormat="1" ht="105" hidden="1">
      <c r="A115" s="87"/>
      <c r="B115" s="96" t="s">
        <v>78</v>
      </c>
      <c r="C115" s="97" t="s">
        <v>20</v>
      </c>
      <c r="D115" s="97" t="s">
        <v>37</v>
      </c>
      <c r="E115" s="97" t="s">
        <v>26</v>
      </c>
      <c r="F115" s="90" t="s">
        <v>101</v>
      </c>
      <c r="G115" s="90"/>
      <c r="H115" s="100">
        <f>H116</f>
        <v>0</v>
      </c>
      <c r="I115" s="134"/>
      <c r="J115" s="134"/>
      <c r="K115" s="135"/>
      <c r="L115" s="119"/>
      <c r="M115" s="120" t="e">
        <f t="shared" si="1"/>
        <v>#DIV/0!</v>
      </c>
    </row>
    <row r="116" spans="1:13" s="95" customFormat="1" ht="15.75" hidden="1">
      <c r="A116" s="87"/>
      <c r="B116" s="96" t="s">
        <v>44</v>
      </c>
      <c r="C116" s="97" t="s">
        <v>20</v>
      </c>
      <c r="D116" s="97" t="s">
        <v>37</v>
      </c>
      <c r="E116" s="97" t="s">
        <v>26</v>
      </c>
      <c r="F116" s="90" t="s">
        <v>101</v>
      </c>
      <c r="G116" s="90">
        <v>540</v>
      </c>
      <c r="H116" s="100">
        <v>0</v>
      </c>
      <c r="I116" s="134"/>
      <c r="J116" s="134"/>
      <c r="K116" s="135"/>
      <c r="L116" s="119"/>
      <c r="M116" s="120" t="e">
        <f t="shared" si="1"/>
        <v>#DIV/0!</v>
      </c>
    </row>
    <row r="117" spans="2:13" s="95" customFormat="1" ht="14.25">
      <c r="B117" s="92" t="s">
        <v>67</v>
      </c>
      <c r="C117" s="93"/>
      <c r="D117" s="93"/>
      <c r="E117" s="93"/>
      <c r="F117" s="89"/>
      <c r="G117" s="89"/>
      <c r="H117" s="105">
        <f>H11+H44+H54+H70+H100+H111+H107+H51</f>
        <v>1299279.02</v>
      </c>
      <c r="I117" s="105">
        <f>I11+I44+I54+I70+I100+I111+I107+I51</f>
        <v>0</v>
      </c>
      <c r="J117" s="105">
        <f>J11+J44+J54+J70+J100+J111+J107+J51</f>
        <v>0</v>
      </c>
      <c r="K117" s="105">
        <f>K11+K44+K54+K70+K100+K111+K107+K51</f>
        <v>0</v>
      </c>
      <c r="L117" s="105">
        <f>L11+L44+L54+L70+L100+L111+L107+L51</f>
        <v>234926.72999999998</v>
      </c>
      <c r="M117" s="121">
        <f t="shared" si="1"/>
        <v>0.18081314820276245</v>
      </c>
    </row>
    <row r="118" spans="1:13" s="95" customFormat="1" ht="15.75">
      <c r="A118" s="86"/>
      <c r="B118" s="117"/>
      <c r="C118" s="127"/>
      <c r="D118" s="127"/>
      <c r="E118" s="127"/>
      <c r="F118" s="130"/>
      <c r="G118" s="130"/>
      <c r="H118" s="130"/>
      <c r="I118" s="128"/>
      <c r="J118" s="128"/>
      <c r="K118" s="129"/>
      <c r="L118" s="130"/>
      <c r="M118" s="130"/>
    </row>
    <row r="119" spans="1:13" s="95" customFormat="1" ht="15.75">
      <c r="A119" s="86"/>
      <c r="B119" s="118"/>
      <c r="C119" s="127"/>
      <c r="D119" s="127"/>
      <c r="E119" s="127"/>
      <c r="F119" s="130"/>
      <c r="G119" s="130"/>
      <c r="H119" s="130"/>
      <c r="I119" s="128"/>
      <c r="J119" s="128"/>
      <c r="K119" s="129"/>
      <c r="L119" s="130"/>
      <c r="M119" s="130"/>
    </row>
    <row r="120" spans="6:8" ht="15.75">
      <c r="F120" s="130"/>
      <c r="G120" s="130"/>
      <c r="H120" s="130"/>
    </row>
    <row r="121" spans="6:8" ht="15.75">
      <c r="F121" s="130"/>
      <c r="G121" s="130"/>
      <c r="H121" s="130"/>
    </row>
    <row r="122" ht="15.75">
      <c r="F122" s="130"/>
    </row>
    <row r="123" ht="15.75">
      <c r="F123" s="130"/>
    </row>
    <row r="124" ht="15.75">
      <c r="F124" s="130"/>
    </row>
    <row r="125" ht="15.75">
      <c r="F125" s="130"/>
    </row>
    <row r="126" ht="15.75">
      <c r="F126" s="130"/>
    </row>
    <row r="127" ht="15.75">
      <c r="F127" s="130"/>
    </row>
    <row r="128" ht="15.75">
      <c r="F128" s="130"/>
    </row>
    <row r="129" ht="15.75">
      <c r="F129" s="130"/>
    </row>
    <row r="130" ht="15.75">
      <c r="F130" s="130"/>
    </row>
    <row r="131" ht="15.75">
      <c r="F131" s="130"/>
    </row>
    <row r="132" ht="15.75">
      <c r="F132" s="130"/>
    </row>
    <row r="133" ht="15.75">
      <c r="F133" s="130"/>
    </row>
    <row r="134" spans="2:11" ht="12.75">
      <c r="B134" s="127"/>
      <c r="F134" s="130"/>
      <c r="I134" s="127"/>
      <c r="J134" s="127"/>
      <c r="K134" s="127"/>
    </row>
    <row r="135" spans="2:11" ht="12.75">
      <c r="B135" s="127"/>
      <c r="F135" s="130"/>
      <c r="I135" s="127"/>
      <c r="J135" s="127"/>
      <c r="K135" s="127"/>
    </row>
    <row r="136" spans="2:11" ht="12.75">
      <c r="B136" s="127"/>
      <c r="F136" s="130"/>
      <c r="I136" s="127"/>
      <c r="J136" s="127"/>
      <c r="K136" s="127"/>
    </row>
    <row r="137" spans="2:11" ht="12.75">
      <c r="B137" s="127"/>
      <c r="F137" s="130"/>
      <c r="I137" s="127"/>
      <c r="J137" s="127"/>
      <c r="K137" s="127"/>
    </row>
    <row r="138" spans="2:11" ht="12.75">
      <c r="B138" s="127"/>
      <c r="F138" s="130"/>
      <c r="I138" s="127"/>
      <c r="J138" s="127"/>
      <c r="K138" s="127"/>
    </row>
    <row r="139" spans="2:11" ht="12.75">
      <c r="B139" s="127"/>
      <c r="F139" s="130"/>
      <c r="I139" s="127"/>
      <c r="J139" s="127"/>
      <c r="K139" s="127"/>
    </row>
    <row r="140" spans="2:11" ht="12.75">
      <c r="B140" s="127"/>
      <c r="F140" s="130"/>
      <c r="I140" s="127"/>
      <c r="J140" s="127"/>
      <c r="K140" s="127"/>
    </row>
    <row r="141" spans="2:11" ht="12.75">
      <c r="B141" s="127"/>
      <c r="F141" s="130"/>
      <c r="I141" s="127"/>
      <c r="J141" s="127"/>
      <c r="K141" s="127"/>
    </row>
    <row r="142" spans="2:11" ht="12.75">
      <c r="B142" s="127"/>
      <c r="F142" s="130"/>
      <c r="I142" s="127"/>
      <c r="J142" s="127"/>
      <c r="K142" s="127"/>
    </row>
    <row r="143" spans="2:11" ht="12.75">
      <c r="B143" s="127"/>
      <c r="F143" s="130"/>
      <c r="I143" s="127"/>
      <c r="J143" s="127"/>
      <c r="K143" s="127"/>
    </row>
    <row r="144" spans="2:11" ht="12.75">
      <c r="B144" s="127"/>
      <c r="F144" s="130"/>
      <c r="I144" s="127"/>
      <c r="J144" s="127"/>
      <c r="K144" s="127"/>
    </row>
    <row r="145" spans="2:11" ht="12.75">
      <c r="B145" s="127"/>
      <c r="F145" s="130"/>
      <c r="I145" s="127"/>
      <c r="J145" s="127"/>
      <c r="K145" s="127"/>
    </row>
    <row r="146" spans="2:11" ht="12.75">
      <c r="B146" s="127"/>
      <c r="F146" s="130"/>
      <c r="I146" s="127"/>
      <c r="J146" s="127"/>
      <c r="K146" s="127"/>
    </row>
    <row r="147" spans="2:11" ht="12.75">
      <c r="B147" s="127"/>
      <c r="F147" s="130"/>
      <c r="I147" s="127"/>
      <c r="J147" s="127"/>
      <c r="K147" s="127"/>
    </row>
    <row r="148" spans="2:11" ht="12.75">
      <c r="B148" s="127"/>
      <c r="F148" s="130"/>
      <c r="I148" s="127"/>
      <c r="J148" s="127"/>
      <c r="K148" s="127"/>
    </row>
    <row r="149" spans="2:11" ht="12.75">
      <c r="B149" s="127"/>
      <c r="F149" s="130"/>
      <c r="I149" s="127"/>
      <c r="J149" s="127"/>
      <c r="K149" s="127"/>
    </row>
    <row r="150" spans="2:11" ht="12.75">
      <c r="B150" s="127"/>
      <c r="F150" s="130"/>
      <c r="I150" s="127"/>
      <c r="J150" s="127"/>
      <c r="K150" s="127"/>
    </row>
    <row r="151" spans="2:11" ht="12.75">
      <c r="B151" s="127"/>
      <c r="F151" s="130"/>
      <c r="I151" s="127"/>
      <c r="J151" s="127"/>
      <c r="K151" s="127"/>
    </row>
    <row r="152" spans="2:11" ht="12.75">
      <c r="B152" s="127"/>
      <c r="F152" s="130"/>
      <c r="I152" s="127"/>
      <c r="J152" s="127"/>
      <c r="K152" s="127"/>
    </row>
    <row r="153" spans="2:11" ht="12.75">
      <c r="B153" s="127"/>
      <c r="F153" s="130"/>
      <c r="I153" s="127"/>
      <c r="J153" s="127"/>
      <c r="K153" s="127"/>
    </row>
    <row r="154" spans="2:11" ht="12.75">
      <c r="B154" s="127"/>
      <c r="F154" s="130"/>
      <c r="I154" s="127"/>
      <c r="J154" s="127"/>
      <c r="K154" s="127"/>
    </row>
    <row r="155" spans="2:11" ht="12.75">
      <c r="B155" s="127"/>
      <c r="F155" s="130"/>
      <c r="I155" s="127"/>
      <c r="J155" s="127"/>
      <c r="K155" s="127"/>
    </row>
    <row r="156" spans="2:11" ht="12.75">
      <c r="B156" s="127"/>
      <c r="F156" s="130"/>
      <c r="I156" s="127"/>
      <c r="J156" s="127"/>
      <c r="K156" s="127"/>
    </row>
    <row r="157" spans="2:11" ht="12.75">
      <c r="B157" s="127"/>
      <c r="F157" s="130"/>
      <c r="I157" s="127"/>
      <c r="J157" s="127"/>
      <c r="K157" s="127"/>
    </row>
    <row r="158" spans="2:11" ht="12.75">
      <c r="B158" s="127"/>
      <c r="F158" s="130"/>
      <c r="I158" s="127"/>
      <c r="J158" s="127"/>
      <c r="K158" s="127"/>
    </row>
    <row r="159" spans="2:11" ht="12.75">
      <c r="B159" s="127"/>
      <c r="F159" s="130"/>
      <c r="I159" s="127"/>
      <c r="J159" s="127"/>
      <c r="K159" s="127"/>
    </row>
    <row r="160" spans="2:11" ht="12.75">
      <c r="B160" s="127"/>
      <c r="F160" s="130"/>
      <c r="I160" s="127"/>
      <c r="J160" s="127"/>
      <c r="K160" s="127"/>
    </row>
    <row r="161" spans="2:11" ht="12.75">
      <c r="B161" s="127"/>
      <c r="F161" s="130"/>
      <c r="I161" s="127"/>
      <c r="J161" s="127"/>
      <c r="K161" s="127"/>
    </row>
    <row r="162" spans="2:11" ht="12.75">
      <c r="B162" s="127"/>
      <c r="F162" s="130"/>
      <c r="I162" s="127"/>
      <c r="J162" s="127"/>
      <c r="K162" s="127"/>
    </row>
    <row r="163" spans="2:11" ht="12.75">
      <c r="B163" s="127"/>
      <c r="F163" s="130"/>
      <c r="I163" s="127"/>
      <c r="J163" s="127"/>
      <c r="K163" s="127"/>
    </row>
    <row r="164" spans="2:11" ht="12.75">
      <c r="B164" s="127"/>
      <c r="F164" s="130"/>
      <c r="I164" s="127"/>
      <c r="J164" s="127"/>
      <c r="K164" s="127"/>
    </row>
    <row r="165" spans="2:11" ht="12.75">
      <c r="B165" s="127"/>
      <c r="F165" s="130"/>
      <c r="I165" s="127"/>
      <c r="J165" s="127"/>
      <c r="K165" s="127"/>
    </row>
    <row r="166" spans="2:11" ht="12.75">
      <c r="B166" s="127"/>
      <c r="F166" s="130"/>
      <c r="I166" s="127"/>
      <c r="J166" s="127"/>
      <c r="K166" s="127"/>
    </row>
    <row r="167" spans="2:11" ht="12.75">
      <c r="B167" s="127"/>
      <c r="F167" s="130"/>
      <c r="I167" s="127"/>
      <c r="J167" s="127"/>
      <c r="K167" s="127"/>
    </row>
    <row r="168" spans="2:11" ht="12.75">
      <c r="B168" s="127"/>
      <c r="F168" s="130"/>
      <c r="I168" s="127"/>
      <c r="J168" s="127"/>
      <c r="K168" s="127"/>
    </row>
    <row r="169" spans="2:11" ht="12.75">
      <c r="B169" s="127"/>
      <c r="F169" s="130"/>
      <c r="I169" s="127"/>
      <c r="J169" s="127"/>
      <c r="K169" s="127"/>
    </row>
    <row r="170" spans="2:11" ht="12.75">
      <c r="B170" s="127"/>
      <c r="F170" s="130"/>
      <c r="I170" s="127"/>
      <c r="J170" s="127"/>
      <c r="K170" s="127"/>
    </row>
    <row r="171" spans="2:11" ht="12.75">
      <c r="B171" s="127"/>
      <c r="F171" s="130"/>
      <c r="I171" s="127"/>
      <c r="J171" s="127"/>
      <c r="K171" s="127"/>
    </row>
    <row r="172" spans="2:11" ht="12.75">
      <c r="B172" s="127"/>
      <c r="F172" s="130"/>
      <c r="I172" s="127"/>
      <c r="J172" s="127"/>
      <c r="K172" s="127"/>
    </row>
    <row r="173" spans="2:11" ht="12.75">
      <c r="B173" s="127"/>
      <c r="F173" s="130"/>
      <c r="I173" s="127"/>
      <c r="J173" s="127"/>
      <c r="K173" s="127"/>
    </row>
    <row r="174" spans="2:11" ht="12.75">
      <c r="B174" s="127"/>
      <c r="F174" s="130"/>
      <c r="I174" s="127"/>
      <c r="J174" s="127"/>
      <c r="K174" s="127"/>
    </row>
    <row r="175" spans="2:11" ht="12.75">
      <c r="B175" s="127"/>
      <c r="F175" s="130"/>
      <c r="I175" s="127"/>
      <c r="J175" s="127"/>
      <c r="K175" s="127"/>
    </row>
    <row r="176" spans="2:11" ht="12.75">
      <c r="B176" s="127"/>
      <c r="F176" s="130"/>
      <c r="I176" s="127"/>
      <c r="J176" s="127"/>
      <c r="K176" s="127"/>
    </row>
    <row r="177" spans="2:11" ht="12.75">
      <c r="B177" s="127"/>
      <c r="F177" s="130"/>
      <c r="I177" s="127"/>
      <c r="J177" s="127"/>
      <c r="K177" s="127"/>
    </row>
    <row r="178" spans="2:11" ht="12.75">
      <c r="B178" s="127"/>
      <c r="F178" s="130"/>
      <c r="I178" s="127"/>
      <c r="J178" s="127"/>
      <c r="K178" s="127"/>
    </row>
    <row r="179" spans="2:11" ht="12.75">
      <c r="B179" s="127"/>
      <c r="F179" s="130"/>
      <c r="I179" s="127"/>
      <c r="J179" s="127"/>
      <c r="K179" s="127"/>
    </row>
    <row r="180" spans="2:11" ht="12.75">
      <c r="B180" s="127"/>
      <c r="F180" s="130"/>
      <c r="I180" s="127"/>
      <c r="J180" s="127"/>
      <c r="K180" s="127"/>
    </row>
    <row r="181" spans="2:11" ht="12.75">
      <c r="B181" s="127"/>
      <c r="F181" s="130"/>
      <c r="I181" s="127"/>
      <c r="J181" s="127"/>
      <c r="K181" s="127"/>
    </row>
    <row r="182" spans="2:11" ht="12.75">
      <c r="B182" s="127"/>
      <c r="F182" s="130"/>
      <c r="I182" s="127"/>
      <c r="J182" s="127"/>
      <c r="K182" s="127"/>
    </row>
    <row r="183" spans="2:11" ht="12.75">
      <c r="B183" s="127"/>
      <c r="F183" s="130"/>
      <c r="I183" s="127"/>
      <c r="J183" s="127"/>
      <c r="K183" s="127"/>
    </row>
    <row r="184" spans="2:11" ht="12.75">
      <c r="B184" s="127"/>
      <c r="F184" s="130"/>
      <c r="I184" s="127"/>
      <c r="J184" s="127"/>
      <c r="K184" s="127"/>
    </row>
    <row r="185" spans="2:11" ht="12.75">
      <c r="B185" s="127"/>
      <c r="F185" s="130"/>
      <c r="I185" s="127"/>
      <c r="J185" s="127"/>
      <c r="K185" s="127"/>
    </row>
    <row r="186" spans="2:11" ht="12.75">
      <c r="B186" s="127"/>
      <c r="F186" s="130"/>
      <c r="I186" s="127"/>
      <c r="J186" s="127"/>
      <c r="K186" s="127"/>
    </row>
    <row r="187" spans="2:11" ht="12.75">
      <c r="B187" s="127"/>
      <c r="F187" s="130"/>
      <c r="I187" s="127"/>
      <c r="J187" s="127"/>
      <c r="K187" s="127"/>
    </row>
    <row r="188" spans="2:11" ht="12.75">
      <c r="B188" s="127"/>
      <c r="F188" s="130"/>
      <c r="I188" s="127"/>
      <c r="J188" s="127"/>
      <c r="K188" s="127"/>
    </row>
    <row r="189" spans="2:11" ht="12.75">
      <c r="B189" s="127"/>
      <c r="F189" s="130"/>
      <c r="I189" s="127"/>
      <c r="J189" s="127"/>
      <c r="K189" s="127"/>
    </row>
    <row r="190" spans="2:11" ht="12.75">
      <c r="B190" s="127"/>
      <c r="F190" s="130"/>
      <c r="I190" s="127"/>
      <c r="J190" s="127"/>
      <c r="K190" s="127"/>
    </row>
    <row r="191" spans="2:11" ht="12.75">
      <c r="B191" s="127"/>
      <c r="F191" s="130"/>
      <c r="I191" s="127"/>
      <c r="J191" s="127"/>
      <c r="K191" s="127"/>
    </row>
    <row r="192" spans="2:11" ht="12.75">
      <c r="B192" s="127"/>
      <c r="F192" s="130"/>
      <c r="I192" s="127"/>
      <c r="J192" s="127"/>
      <c r="K192" s="127"/>
    </row>
    <row r="193" spans="2:11" ht="12.75">
      <c r="B193" s="127"/>
      <c r="F193" s="130"/>
      <c r="I193" s="127"/>
      <c r="J193" s="127"/>
      <c r="K193" s="127"/>
    </row>
    <row r="194" spans="2:11" ht="12.75">
      <c r="B194" s="127"/>
      <c r="F194" s="130"/>
      <c r="I194" s="127"/>
      <c r="J194" s="127"/>
      <c r="K194" s="127"/>
    </row>
    <row r="195" spans="2:11" ht="12.75">
      <c r="B195" s="127"/>
      <c r="F195" s="130"/>
      <c r="I195" s="127"/>
      <c r="J195" s="127"/>
      <c r="K195" s="127"/>
    </row>
    <row r="196" spans="2:11" ht="12.75">
      <c r="B196" s="127"/>
      <c r="F196" s="130"/>
      <c r="I196" s="127"/>
      <c r="J196" s="127"/>
      <c r="K196" s="127"/>
    </row>
    <row r="197" spans="2:11" ht="12.75">
      <c r="B197" s="127"/>
      <c r="F197" s="130"/>
      <c r="I197" s="127"/>
      <c r="J197" s="127"/>
      <c r="K197" s="127"/>
    </row>
    <row r="198" spans="2:11" ht="12.75">
      <c r="B198" s="127"/>
      <c r="F198" s="130"/>
      <c r="I198" s="127"/>
      <c r="J198" s="127"/>
      <c r="K198" s="127"/>
    </row>
    <row r="199" spans="2:11" ht="12.75">
      <c r="B199" s="127"/>
      <c r="F199" s="130"/>
      <c r="I199" s="127"/>
      <c r="J199" s="127"/>
      <c r="K199" s="127"/>
    </row>
    <row r="200" spans="2:11" ht="12.75">
      <c r="B200" s="127"/>
      <c r="F200" s="130"/>
      <c r="I200" s="127"/>
      <c r="J200" s="127"/>
      <c r="K200" s="127"/>
    </row>
    <row r="201" spans="2:11" ht="12.75">
      <c r="B201" s="127"/>
      <c r="F201" s="130"/>
      <c r="I201" s="127"/>
      <c r="J201" s="127"/>
      <c r="K201" s="127"/>
    </row>
    <row r="202" spans="2:11" ht="12.75">
      <c r="B202" s="127"/>
      <c r="F202" s="130"/>
      <c r="I202" s="127"/>
      <c r="J202" s="127"/>
      <c r="K202" s="127"/>
    </row>
    <row r="203" spans="2:11" ht="12.75">
      <c r="B203" s="127"/>
      <c r="F203" s="130"/>
      <c r="I203" s="127"/>
      <c r="J203" s="127"/>
      <c r="K203" s="127"/>
    </row>
    <row r="204" spans="2:11" ht="12.75">
      <c r="B204" s="127"/>
      <c r="F204" s="130"/>
      <c r="I204" s="127"/>
      <c r="J204" s="127"/>
      <c r="K204" s="127"/>
    </row>
    <row r="205" spans="2:11" ht="12.75">
      <c r="B205" s="127"/>
      <c r="F205" s="130"/>
      <c r="I205" s="127"/>
      <c r="J205" s="127"/>
      <c r="K205" s="127"/>
    </row>
    <row r="206" spans="2:11" ht="12.75">
      <c r="B206" s="127"/>
      <c r="F206" s="130"/>
      <c r="I206" s="127"/>
      <c r="J206" s="127"/>
      <c r="K206" s="127"/>
    </row>
    <row r="207" spans="2:11" ht="12.75">
      <c r="B207" s="127"/>
      <c r="F207" s="130"/>
      <c r="I207" s="127"/>
      <c r="J207" s="127"/>
      <c r="K207" s="127"/>
    </row>
    <row r="208" spans="2:11" ht="12.75">
      <c r="B208" s="127"/>
      <c r="F208" s="130"/>
      <c r="I208" s="127"/>
      <c r="J208" s="127"/>
      <c r="K208" s="127"/>
    </row>
    <row r="209" spans="2:11" ht="12.75">
      <c r="B209" s="127"/>
      <c r="F209" s="130"/>
      <c r="I209" s="127"/>
      <c r="J209" s="127"/>
      <c r="K209" s="127"/>
    </row>
    <row r="210" spans="2:11" ht="12.75">
      <c r="B210" s="127"/>
      <c r="F210" s="130"/>
      <c r="I210" s="127"/>
      <c r="J210" s="127"/>
      <c r="K210" s="127"/>
    </row>
    <row r="211" spans="2:11" ht="12.75">
      <c r="B211" s="127"/>
      <c r="F211" s="130"/>
      <c r="I211" s="127"/>
      <c r="J211" s="127"/>
      <c r="K211" s="127"/>
    </row>
    <row r="212" spans="2:11" ht="12.75">
      <c r="B212" s="127"/>
      <c r="F212" s="130"/>
      <c r="I212" s="127"/>
      <c r="J212" s="127"/>
      <c r="K212" s="127"/>
    </row>
    <row r="213" spans="2:11" ht="12.75">
      <c r="B213" s="127"/>
      <c r="F213" s="130"/>
      <c r="I213" s="127"/>
      <c r="J213" s="127"/>
      <c r="K213" s="127"/>
    </row>
    <row r="214" spans="2:11" ht="12.75">
      <c r="B214" s="127"/>
      <c r="F214" s="130"/>
      <c r="I214" s="127"/>
      <c r="J214" s="127"/>
      <c r="K214" s="127"/>
    </row>
    <row r="215" spans="2:11" ht="12.75">
      <c r="B215" s="127"/>
      <c r="F215" s="130"/>
      <c r="I215" s="127"/>
      <c r="J215" s="127"/>
      <c r="K215" s="127"/>
    </row>
    <row r="216" spans="2:11" ht="12.75">
      <c r="B216" s="127"/>
      <c r="F216" s="130"/>
      <c r="I216" s="127"/>
      <c r="J216" s="127"/>
      <c r="K216" s="127"/>
    </row>
    <row r="217" spans="2:11" ht="12.75">
      <c r="B217" s="127"/>
      <c r="F217" s="130"/>
      <c r="I217" s="127"/>
      <c r="J217" s="127"/>
      <c r="K217" s="127"/>
    </row>
    <row r="218" spans="2:11" ht="12.75">
      <c r="B218" s="127"/>
      <c r="F218" s="130"/>
      <c r="I218" s="127"/>
      <c r="J218" s="127"/>
      <c r="K218" s="127"/>
    </row>
    <row r="219" spans="2:11" ht="12.75">
      <c r="B219" s="127"/>
      <c r="F219" s="130"/>
      <c r="I219" s="127"/>
      <c r="J219" s="127"/>
      <c r="K219" s="127"/>
    </row>
    <row r="220" spans="2:11" ht="12.75">
      <c r="B220" s="127"/>
      <c r="F220" s="130"/>
      <c r="I220" s="127"/>
      <c r="J220" s="127"/>
      <c r="K220" s="127"/>
    </row>
    <row r="221" spans="2:11" ht="12.75">
      <c r="B221" s="127"/>
      <c r="F221" s="130"/>
      <c r="I221" s="127"/>
      <c r="J221" s="127"/>
      <c r="K221" s="127"/>
    </row>
    <row r="222" spans="2:11" ht="12.75">
      <c r="B222" s="127"/>
      <c r="F222" s="130"/>
      <c r="I222" s="127"/>
      <c r="J222" s="127"/>
      <c r="K222" s="127"/>
    </row>
    <row r="223" spans="2:11" ht="12.75">
      <c r="B223" s="127"/>
      <c r="F223" s="130"/>
      <c r="I223" s="127"/>
      <c r="J223" s="127"/>
      <c r="K223" s="127"/>
    </row>
    <row r="224" spans="2:11" ht="12.75">
      <c r="B224" s="127"/>
      <c r="F224" s="130"/>
      <c r="I224" s="127"/>
      <c r="J224" s="127"/>
      <c r="K224" s="127"/>
    </row>
    <row r="225" spans="2:11" ht="12.75">
      <c r="B225" s="127"/>
      <c r="F225" s="130"/>
      <c r="I225" s="127"/>
      <c r="J225" s="127"/>
      <c r="K225" s="127"/>
    </row>
    <row r="226" spans="2:11" ht="12.75">
      <c r="B226" s="127"/>
      <c r="F226" s="130"/>
      <c r="I226" s="127"/>
      <c r="J226" s="127"/>
      <c r="K226" s="127"/>
    </row>
    <row r="227" spans="2:11" ht="12.75">
      <c r="B227" s="127"/>
      <c r="F227" s="130"/>
      <c r="I227" s="127"/>
      <c r="J227" s="127"/>
      <c r="K227" s="127"/>
    </row>
    <row r="228" spans="2:11" ht="12.75">
      <c r="B228" s="127"/>
      <c r="F228" s="130"/>
      <c r="I228" s="127"/>
      <c r="J228" s="127"/>
      <c r="K228" s="127"/>
    </row>
    <row r="229" spans="2:11" ht="12.75">
      <c r="B229" s="127"/>
      <c r="F229" s="130"/>
      <c r="I229" s="127"/>
      <c r="J229" s="127"/>
      <c r="K229" s="127"/>
    </row>
    <row r="230" spans="2:11" ht="12.75">
      <c r="B230" s="127"/>
      <c r="F230" s="130"/>
      <c r="I230" s="127"/>
      <c r="J230" s="127"/>
      <c r="K230" s="127"/>
    </row>
    <row r="231" spans="2:11" ht="12.75">
      <c r="B231" s="127"/>
      <c r="F231" s="130"/>
      <c r="I231" s="127"/>
      <c r="J231" s="127"/>
      <c r="K231" s="127"/>
    </row>
    <row r="232" spans="2:11" ht="12.75">
      <c r="B232" s="127"/>
      <c r="F232" s="130"/>
      <c r="I232" s="127"/>
      <c r="J232" s="127"/>
      <c r="K232" s="127"/>
    </row>
    <row r="233" spans="2:11" ht="12.75">
      <c r="B233" s="127"/>
      <c r="F233" s="130"/>
      <c r="I233" s="127"/>
      <c r="J233" s="127"/>
      <c r="K233" s="127"/>
    </row>
    <row r="234" spans="2:11" ht="12.75">
      <c r="B234" s="127"/>
      <c r="F234" s="130"/>
      <c r="I234" s="127"/>
      <c r="J234" s="127"/>
      <c r="K234" s="127"/>
    </row>
    <row r="235" spans="2:11" ht="12.75">
      <c r="B235" s="127"/>
      <c r="F235" s="130"/>
      <c r="I235" s="127"/>
      <c r="J235" s="127"/>
      <c r="K235" s="127"/>
    </row>
    <row r="236" spans="2:11" ht="12.75">
      <c r="B236" s="127"/>
      <c r="F236" s="130"/>
      <c r="I236" s="127"/>
      <c r="J236" s="127"/>
      <c r="K236" s="127"/>
    </row>
    <row r="237" spans="2:11" ht="12.75">
      <c r="B237" s="127"/>
      <c r="F237" s="130"/>
      <c r="I237" s="127"/>
      <c r="J237" s="127"/>
      <c r="K237" s="127"/>
    </row>
    <row r="238" spans="2:11" ht="12.75">
      <c r="B238" s="127"/>
      <c r="F238" s="130"/>
      <c r="I238" s="127"/>
      <c r="J238" s="127"/>
      <c r="K238" s="127"/>
    </row>
    <row r="239" spans="2:11" ht="12.75">
      <c r="B239" s="127"/>
      <c r="F239" s="130"/>
      <c r="I239" s="127"/>
      <c r="J239" s="127"/>
      <c r="K239" s="127"/>
    </row>
    <row r="240" spans="2:11" ht="12.75">
      <c r="B240" s="127"/>
      <c r="F240" s="130"/>
      <c r="I240" s="127"/>
      <c r="J240" s="127"/>
      <c r="K240" s="127"/>
    </row>
    <row r="241" spans="2:11" ht="12.75">
      <c r="B241" s="127"/>
      <c r="F241" s="130"/>
      <c r="I241" s="127"/>
      <c r="J241" s="127"/>
      <c r="K241" s="127"/>
    </row>
    <row r="242" spans="2:11" ht="12.75">
      <c r="B242" s="127"/>
      <c r="F242" s="130"/>
      <c r="I242" s="127"/>
      <c r="J242" s="127"/>
      <c r="K242" s="127"/>
    </row>
    <row r="243" spans="2:11" ht="12.75">
      <c r="B243" s="127"/>
      <c r="F243" s="130"/>
      <c r="I243" s="127"/>
      <c r="J243" s="127"/>
      <c r="K243" s="127"/>
    </row>
    <row r="244" spans="2:11" ht="12.75">
      <c r="B244" s="127"/>
      <c r="F244" s="130"/>
      <c r="I244" s="127"/>
      <c r="J244" s="127"/>
      <c r="K244" s="127"/>
    </row>
    <row r="245" spans="2:11" ht="12.75">
      <c r="B245" s="127"/>
      <c r="F245" s="130"/>
      <c r="I245" s="127"/>
      <c r="J245" s="127"/>
      <c r="K245" s="127"/>
    </row>
    <row r="246" spans="2:11" ht="12.75">
      <c r="B246" s="127"/>
      <c r="F246" s="130"/>
      <c r="I246" s="127"/>
      <c r="J246" s="127"/>
      <c r="K246" s="127"/>
    </row>
    <row r="247" spans="2:11" ht="12.75">
      <c r="B247" s="127"/>
      <c r="F247" s="130"/>
      <c r="I247" s="127"/>
      <c r="J247" s="127"/>
      <c r="K247" s="127"/>
    </row>
    <row r="248" spans="2:11" ht="12.75">
      <c r="B248" s="127"/>
      <c r="F248" s="130"/>
      <c r="I248" s="127"/>
      <c r="J248" s="127"/>
      <c r="K248" s="127"/>
    </row>
    <row r="249" spans="2:11" ht="12.75">
      <c r="B249" s="127"/>
      <c r="F249" s="130"/>
      <c r="I249" s="127"/>
      <c r="J249" s="127"/>
      <c r="K249" s="127"/>
    </row>
    <row r="250" spans="2:11" ht="12.75">
      <c r="B250" s="127"/>
      <c r="F250" s="130"/>
      <c r="I250" s="127"/>
      <c r="J250" s="127"/>
      <c r="K250" s="127"/>
    </row>
    <row r="251" spans="2:11" ht="12.75">
      <c r="B251" s="127"/>
      <c r="F251" s="130"/>
      <c r="I251" s="127"/>
      <c r="J251" s="127"/>
      <c r="K251" s="127"/>
    </row>
    <row r="252" spans="2:11" ht="12.75">
      <c r="B252" s="127"/>
      <c r="F252" s="130"/>
      <c r="I252" s="127"/>
      <c r="J252" s="127"/>
      <c r="K252" s="127"/>
    </row>
    <row r="253" spans="2:11" ht="12.75">
      <c r="B253" s="127"/>
      <c r="F253" s="130"/>
      <c r="I253" s="127"/>
      <c r="J253" s="127"/>
      <c r="K253" s="127"/>
    </row>
    <row r="254" spans="2:11" ht="12.75">
      <c r="B254" s="127"/>
      <c r="F254" s="130"/>
      <c r="I254" s="127"/>
      <c r="J254" s="127"/>
      <c r="K254" s="127"/>
    </row>
    <row r="255" spans="2:11" ht="12.75">
      <c r="B255" s="127"/>
      <c r="F255" s="130"/>
      <c r="I255" s="127"/>
      <c r="J255" s="127"/>
      <c r="K255" s="127"/>
    </row>
    <row r="256" spans="2:11" ht="12.75">
      <c r="B256" s="127"/>
      <c r="F256" s="130"/>
      <c r="I256" s="127"/>
      <c r="J256" s="127"/>
      <c r="K256" s="127"/>
    </row>
    <row r="257" spans="2:11" ht="12.75">
      <c r="B257" s="127"/>
      <c r="F257" s="130"/>
      <c r="I257" s="127"/>
      <c r="J257" s="127"/>
      <c r="K257" s="127"/>
    </row>
    <row r="258" spans="2:11" ht="12.75">
      <c r="B258" s="127"/>
      <c r="F258" s="130"/>
      <c r="I258" s="127"/>
      <c r="J258" s="127"/>
      <c r="K258" s="127"/>
    </row>
    <row r="259" spans="2:11" ht="12.75">
      <c r="B259" s="127"/>
      <c r="F259" s="130"/>
      <c r="I259" s="127"/>
      <c r="J259" s="127"/>
      <c r="K259" s="127"/>
    </row>
    <row r="260" spans="2:11" ht="12.75">
      <c r="B260" s="127"/>
      <c r="F260" s="130"/>
      <c r="I260" s="127"/>
      <c r="J260" s="127"/>
      <c r="K260" s="127"/>
    </row>
    <row r="261" spans="2:11" ht="12.75">
      <c r="B261" s="127"/>
      <c r="F261" s="130"/>
      <c r="I261" s="127"/>
      <c r="J261" s="127"/>
      <c r="K261" s="127"/>
    </row>
    <row r="262" spans="2:11" ht="12.75">
      <c r="B262" s="127"/>
      <c r="F262" s="130"/>
      <c r="I262" s="127"/>
      <c r="J262" s="127"/>
      <c r="K262" s="127"/>
    </row>
    <row r="263" spans="2:11" ht="12.75">
      <c r="B263" s="127"/>
      <c r="F263" s="130"/>
      <c r="I263" s="127"/>
      <c r="J263" s="127"/>
      <c r="K263" s="127"/>
    </row>
    <row r="264" spans="2:11" ht="12.75">
      <c r="B264" s="127"/>
      <c r="F264" s="130"/>
      <c r="I264" s="127"/>
      <c r="J264" s="127"/>
      <c r="K264" s="127"/>
    </row>
    <row r="265" spans="2:11" ht="12.75">
      <c r="B265" s="127"/>
      <c r="F265" s="130"/>
      <c r="I265" s="127"/>
      <c r="J265" s="127"/>
      <c r="K265" s="127"/>
    </row>
    <row r="266" spans="2:11" ht="12.75">
      <c r="B266" s="127"/>
      <c r="F266" s="130"/>
      <c r="I266" s="127"/>
      <c r="J266" s="127"/>
      <c r="K266" s="127"/>
    </row>
    <row r="267" spans="2:11" ht="12.75">
      <c r="B267" s="127"/>
      <c r="F267" s="130"/>
      <c r="I267" s="127"/>
      <c r="J267" s="127"/>
      <c r="K267" s="127"/>
    </row>
    <row r="268" spans="2:11" ht="12.75">
      <c r="B268" s="127"/>
      <c r="F268" s="130"/>
      <c r="I268" s="127"/>
      <c r="J268" s="127"/>
      <c r="K268" s="127"/>
    </row>
    <row r="269" spans="2:11" ht="12.75">
      <c r="B269" s="127"/>
      <c r="F269" s="130"/>
      <c r="I269" s="127"/>
      <c r="J269" s="127"/>
      <c r="K269" s="127"/>
    </row>
    <row r="270" spans="2:11" ht="12.75">
      <c r="B270" s="127"/>
      <c r="F270" s="130"/>
      <c r="I270" s="127"/>
      <c r="J270" s="127"/>
      <c r="K270" s="127"/>
    </row>
    <row r="271" spans="2:11" ht="12.75">
      <c r="B271" s="127"/>
      <c r="F271" s="130"/>
      <c r="I271" s="127"/>
      <c r="J271" s="127"/>
      <c r="K271" s="127"/>
    </row>
    <row r="272" spans="2:11" ht="12.75">
      <c r="B272" s="127"/>
      <c r="F272" s="130"/>
      <c r="I272" s="127"/>
      <c r="J272" s="127"/>
      <c r="K272" s="127"/>
    </row>
    <row r="273" spans="2:11" ht="12.75">
      <c r="B273" s="127"/>
      <c r="F273" s="130"/>
      <c r="I273" s="127"/>
      <c r="J273" s="127"/>
      <c r="K273" s="127"/>
    </row>
    <row r="274" spans="2:11" ht="12.75">
      <c r="B274" s="127"/>
      <c r="F274" s="130"/>
      <c r="I274" s="127"/>
      <c r="J274" s="127"/>
      <c r="K274" s="127"/>
    </row>
    <row r="275" spans="2:11" ht="12.75">
      <c r="B275" s="127"/>
      <c r="F275" s="130"/>
      <c r="I275" s="127"/>
      <c r="J275" s="127"/>
      <c r="K275" s="127"/>
    </row>
    <row r="276" spans="2:11" ht="12.75">
      <c r="B276" s="127"/>
      <c r="F276" s="130"/>
      <c r="I276" s="127"/>
      <c r="J276" s="127"/>
      <c r="K276" s="127"/>
    </row>
    <row r="277" spans="2:11" ht="12.75">
      <c r="B277" s="127"/>
      <c r="F277" s="130"/>
      <c r="I277" s="127"/>
      <c r="J277" s="127"/>
      <c r="K277" s="127"/>
    </row>
    <row r="278" spans="2:11" ht="12.75">
      <c r="B278" s="127"/>
      <c r="F278" s="130"/>
      <c r="I278" s="127"/>
      <c r="J278" s="127"/>
      <c r="K278" s="127"/>
    </row>
    <row r="279" spans="2:11" ht="12.75">
      <c r="B279" s="127"/>
      <c r="F279" s="130"/>
      <c r="I279" s="127"/>
      <c r="J279" s="127"/>
      <c r="K279" s="127"/>
    </row>
    <row r="280" spans="2:11" ht="12.75">
      <c r="B280" s="127"/>
      <c r="F280" s="130"/>
      <c r="I280" s="127"/>
      <c r="J280" s="127"/>
      <c r="K280" s="127"/>
    </row>
    <row r="281" spans="2:11" ht="12.75">
      <c r="B281" s="127"/>
      <c r="F281" s="130"/>
      <c r="I281" s="127"/>
      <c r="J281" s="127"/>
      <c r="K281" s="127"/>
    </row>
    <row r="282" spans="2:11" ht="12.75">
      <c r="B282" s="127"/>
      <c r="F282" s="130"/>
      <c r="I282" s="127"/>
      <c r="J282" s="127"/>
      <c r="K282" s="127"/>
    </row>
    <row r="283" spans="2:11" ht="12.75">
      <c r="B283" s="127"/>
      <c r="F283" s="130"/>
      <c r="I283" s="127"/>
      <c r="J283" s="127"/>
      <c r="K283" s="127"/>
    </row>
    <row r="284" spans="2:11" ht="12.75">
      <c r="B284" s="127"/>
      <c r="F284" s="130"/>
      <c r="I284" s="127"/>
      <c r="J284" s="127"/>
      <c r="K284" s="127"/>
    </row>
    <row r="285" spans="2:11" ht="12.75">
      <c r="B285" s="127"/>
      <c r="F285" s="130"/>
      <c r="I285" s="127"/>
      <c r="J285" s="127"/>
      <c r="K285" s="127"/>
    </row>
    <row r="286" spans="2:11" ht="12.75">
      <c r="B286" s="127"/>
      <c r="F286" s="130"/>
      <c r="I286" s="127"/>
      <c r="J286" s="127"/>
      <c r="K286" s="127"/>
    </row>
    <row r="287" spans="2:11" ht="12.75">
      <c r="B287" s="127"/>
      <c r="F287" s="130"/>
      <c r="I287" s="127"/>
      <c r="J287" s="127"/>
      <c r="K287" s="127"/>
    </row>
    <row r="288" spans="2:11" ht="12.75">
      <c r="B288" s="127"/>
      <c r="F288" s="130"/>
      <c r="I288" s="127"/>
      <c r="J288" s="127"/>
      <c r="K288" s="127"/>
    </row>
    <row r="289" spans="2:11" ht="12.75">
      <c r="B289" s="127"/>
      <c r="F289" s="130"/>
      <c r="I289" s="127"/>
      <c r="J289" s="127"/>
      <c r="K289" s="127"/>
    </row>
    <row r="290" spans="2:11" ht="12.75">
      <c r="B290" s="127"/>
      <c r="F290" s="130"/>
      <c r="I290" s="127"/>
      <c r="J290" s="127"/>
      <c r="K290" s="127"/>
    </row>
    <row r="291" spans="2:11" ht="12.75">
      <c r="B291" s="127"/>
      <c r="F291" s="130"/>
      <c r="I291" s="127"/>
      <c r="J291" s="127"/>
      <c r="K291" s="127"/>
    </row>
    <row r="292" spans="2:11" ht="12.75">
      <c r="B292" s="127"/>
      <c r="F292" s="130"/>
      <c r="I292" s="127"/>
      <c r="J292" s="127"/>
      <c r="K292" s="127"/>
    </row>
    <row r="293" spans="2:11" ht="12.75">
      <c r="B293" s="127"/>
      <c r="F293" s="130"/>
      <c r="I293" s="127"/>
      <c r="J293" s="127"/>
      <c r="K293" s="127"/>
    </row>
    <row r="294" spans="2:11" ht="12.75">
      <c r="B294" s="127"/>
      <c r="F294" s="130"/>
      <c r="I294" s="127"/>
      <c r="J294" s="127"/>
      <c r="K294" s="127"/>
    </row>
    <row r="295" spans="2:11" ht="12.75">
      <c r="B295" s="127"/>
      <c r="F295" s="130"/>
      <c r="I295" s="127"/>
      <c r="J295" s="127"/>
      <c r="K295" s="127"/>
    </row>
    <row r="296" spans="2:11" ht="12.75">
      <c r="B296" s="127"/>
      <c r="F296" s="130"/>
      <c r="I296" s="127"/>
      <c r="J296" s="127"/>
      <c r="K296" s="127"/>
    </row>
    <row r="297" spans="2:11" ht="12.75">
      <c r="B297" s="127"/>
      <c r="F297" s="130"/>
      <c r="I297" s="127"/>
      <c r="J297" s="127"/>
      <c r="K297" s="127"/>
    </row>
    <row r="298" spans="2:11" ht="12.75">
      <c r="B298" s="127"/>
      <c r="F298" s="130"/>
      <c r="I298" s="127"/>
      <c r="J298" s="127"/>
      <c r="K298" s="127"/>
    </row>
    <row r="299" spans="2:11" ht="12.75">
      <c r="B299" s="127"/>
      <c r="F299" s="130"/>
      <c r="I299" s="127"/>
      <c r="J299" s="127"/>
      <c r="K299" s="127"/>
    </row>
    <row r="300" spans="2:11" ht="12.75">
      <c r="B300" s="127"/>
      <c r="F300" s="130"/>
      <c r="I300" s="127"/>
      <c r="J300" s="127"/>
      <c r="K300" s="127"/>
    </row>
    <row r="301" spans="2:11" ht="12.75">
      <c r="B301" s="127"/>
      <c r="F301" s="130"/>
      <c r="I301" s="127"/>
      <c r="J301" s="127"/>
      <c r="K301" s="127"/>
    </row>
    <row r="302" spans="2:11" ht="12.75">
      <c r="B302" s="127"/>
      <c r="F302" s="130"/>
      <c r="I302" s="127"/>
      <c r="J302" s="127"/>
      <c r="K302" s="127"/>
    </row>
    <row r="303" spans="2:11" ht="12.75">
      <c r="B303" s="127"/>
      <c r="F303" s="130"/>
      <c r="I303" s="127"/>
      <c r="J303" s="127"/>
      <c r="K303" s="127"/>
    </row>
    <row r="304" spans="2:11" ht="12.75">
      <c r="B304" s="127"/>
      <c r="F304" s="130"/>
      <c r="I304" s="127"/>
      <c r="J304" s="127"/>
      <c r="K304" s="127"/>
    </row>
    <row r="305" spans="2:11" ht="12.75">
      <c r="B305" s="127"/>
      <c r="F305" s="130"/>
      <c r="I305" s="127"/>
      <c r="J305" s="127"/>
      <c r="K305" s="127"/>
    </row>
    <row r="306" spans="2:11" ht="12.75">
      <c r="B306" s="127"/>
      <c r="F306" s="130"/>
      <c r="I306" s="127"/>
      <c r="J306" s="127"/>
      <c r="K306" s="127"/>
    </row>
    <row r="307" spans="2:11" ht="12.75">
      <c r="B307" s="127"/>
      <c r="F307" s="130"/>
      <c r="I307" s="127"/>
      <c r="J307" s="127"/>
      <c r="K307" s="127"/>
    </row>
    <row r="308" spans="2:11" ht="12.75">
      <c r="B308" s="127"/>
      <c r="F308" s="130"/>
      <c r="I308" s="127"/>
      <c r="J308" s="127"/>
      <c r="K308" s="127"/>
    </row>
    <row r="309" spans="2:11" ht="12.75">
      <c r="B309" s="127"/>
      <c r="F309" s="130"/>
      <c r="I309" s="127"/>
      <c r="J309" s="127"/>
      <c r="K309" s="127"/>
    </row>
    <row r="310" spans="2:11" ht="12.75">
      <c r="B310" s="127"/>
      <c r="F310" s="130"/>
      <c r="I310" s="127"/>
      <c r="J310" s="127"/>
      <c r="K310" s="127"/>
    </row>
    <row r="311" spans="2:11" ht="12.75">
      <c r="B311" s="127"/>
      <c r="F311" s="130"/>
      <c r="I311" s="127"/>
      <c r="J311" s="127"/>
      <c r="K311" s="127"/>
    </row>
    <row r="312" spans="2:11" ht="12.75">
      <c r="B312" s="127"/>
      <c r="F312" s="130"/>
      <c r="I312" s="127"/>
      <c r="J312" s="127"/>
      <c r="K312" s="127"/>
    </row>
  </sheetData>
  <sheetProtection/>
  <mergeCells count="9">
    <mergeCell ref="G9:H9"/>
    <mergeCell ref="B1:M1"/>
    <mergeCell ref="B2:M2"/>
    <mergeCell ref="B3:M3"/>
    <mergeCell ref="B4:M4"/>
    <mergeCell ref="B5:M5"/>
    <mergeCell ref="B6:M6"/>
    <mergeCell ref="B7:M7"/>
    <mergeCell ref="B8:M8"/>
  </mergeCells>
  <printOptions/>
  <pageMargins left="0.7874015748031497" right="0" top="0" bottom="0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Glavbuh</cp:lastModifiedBy>
  <cp:lastPrinted>2019-04-10T02:26:35Z</cp:lastPrinted>
  <dcterms:created xsi:type="dcterms:W3CDTF">2006-04-04T06:58:31Z</dcterms:created>
  <dcterms:modified xsi:type="dcterms:W3CDTF">2019-04-10T02:26:42Z</dcterms:modified>
  <cp:category/>
  <cp:version/>
  <cp:contentType/>
  <cp:contentStatus/>
</cp:coreProperties>
</file>