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76" windowWidth="9576" windowHeight="8820" activeTab="3"/>
  </bookViews>
  <sheets>
    <sheet name="прилож1" sheetId="1" r:id="rId1"/>
    <sheet name="объем поступлений 2018" sheetId="2" r:id="rId2"/>
    <sheet name="прил 3 2018" sheetId="3" r:id="rId3"/>
    <sheet name="прилож 4 2018" sheetId="4" r:id="rId4"/>
  </sheets>
  <definedNames>
    <definedName name="_xlnm.Print_Area" localSheetId="1">'объем поступлений 2018'!$A$4:$I$93</definedName>
    <definedName name="_xlnm.Print_Area" localSheetId="2">'прил 3 2018'!$A$1:$N$46</definedName>
    <definedName name="_xlnm.Print_Area" localSheetId="3">'прилож 4 2018'!$B$1:$J$66</definedName>
    <definedName name="_xlnm.Print_Area" localSheetId="0">'прилож1'!$A$4:$Q$31</definedName>
  </definedNames>
  <calcPr fullCalcOnLoad="1"/>
</workbook>
</file>

<file path=xl/sharedStrings.xml><?xml version="1.0" encoding="utf-8"?>
<sst xmlns="http://schemas.openxmlformats.org/spreadsheetml/2006/main" count="438" uniqueCount="217">
  <si>
    <t>Коды бюджетной классификации РФ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</si>
  <si>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</si>
  <si>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</si>
  <si>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</si>
  <si>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</si>
  <si>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</si>
  <si>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</si>
  <si>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</si>
  <si>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</si>
  <si>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</si>
  <si>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</si>
  <si>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</si>
  <si>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</si>
  <si>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</si>
  <si>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</si>
  <si>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</si>
  <si>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</si>
  <si>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 xml:space="preserve">                                                                                       «Шиловского сельсовета»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</si>
  <si>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</si>
  <si>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Код</t>
  </si>
  <si>
    <t>Наименование показателей</t>
  </si>
  <si>
    <t>Общегосударственные вопросы</t>
  </si>
  <si>
    <t>ВСЕГО РАСХОДОВ</t>
  </si>
  <si>
    <t>0104</t>
  </si>
  <si>
    <t>0500</t>
  </si>
  <si>
    <t>0801</t>
  </si>
  <si>
    <t>0115</t>
  </si>
  <si>
    <t>0102</t>
  </si>
  <si>
    <t>Дотации бюджетам поселений на поддержку мер по обеспечению сбалансированности бюджетов</t>
  </si>
  <si>
    <t xml:space="preserve">2 02 01001 10 0000 151 </t>
  </si>
  <si>
    <t>2 02 01003 10 0000 151</t>
  </si>
  <si>
    <t>2 02 02040 10 0000 151</t>
  </si>
  <si>
    <t>1102</t>
  </si>
  <si>
    <t>Итого  доходов бюджета</t>
  </si>
  <si>
    <t>Всего доходов</t>
  </si>
  <si>
    <t>% исполнения</t>
  </si>
  <si>
    <t>3000</t>
  </si>
  <si>
    <t>Итого расходы бюджетных средств</t>
  </si>
  <si>
    <t>303</t>
  </si>
  <si>
    <t>01</t>
  </si>
  <si>
    <t>02</t>
  </si>
  <si>
    <t>04</t>
  </si>
  <si>
    <t>08</t>
  </si>
  <si>
    <t xml:space="preserve">                                                                                                                            местного бюджета муниципального </t>
  </si>
  <si>
    <t xml:space="preserve"> Утвержденный план  на 2007 г. руб.</t>
  </si>
  <si>
    <t>изменения</t>
  </si>
  <si>
    <t>Прочие субсидии бюджетам поселений</t>
  </si>
  <si>
    <t>03</t>
  </si>
  <si>
    <t>0103</t>
  </si>
  <si>
    <t>Субвенции бюджетам на государственной регистрации актов гражданского состояния</t>
  </si>
  <si>
    <t>Субвенции бюджетам  на осуществление первичного воинского учета на территориях, где отсутствуют военные комиссариаты</t>
  </si>
  <si>
    <t>2 02 03015 10 0000 151</t>
  </si>
  <si>
    <t xml:space="preserve"> 2 02 03003 10 0000 151</t>
  </si>
  <si>
    <t>202 03024 10 0000 151</t>
  </si>
  <si>
    <t>Субвенции бюджетам поселений на выполнение передаваемых полномочий субъектов Российской Федерации</t>
  </si>
  <si>
    <t>Рз</t>
  </si>
  <si>
    <t>ПР</t>
  </si>
  <si>
    <t>Функционирование высшего должностного лица субъекта Российской Федерации и органов местного самоуправления</t>
  </si>
  <si>
    <t>Другие общегосударственные вопросы</t>
  </si>
  <si>
    <t>13</t>
  </si>
  <si>
    <t>Мобилизационная вневойсковая подготовка</t>
  </si>
  <si>
    <t>Защита населения и территории от чрезвычайных ситуаций природного и технического характера,гражданская оборона</t>
  </si>
  <si>
    <t>09</t>
  </si>
  <si>
    <t>14</t>
  </si>
  <si>
    <t>Итого расходы от предпринимательской деятельности</t>
  </si>
  <si>
    <t xml:space="preserve">                                                                            </t>
  </si>
  <si>
    <t>Код источника финансирования по бюджетной классификации</t>
  </si>
  <si>
    <t xml:space="preserve">Источники финансирования дефицита бюджета-всего </t>
  </si>
  <si>
    <t>000 01 05 02 01 10 0000 510</t>
  </si>
  <si>
    <t>000 01 05 02 01 10 0000 610</t>
  </si>
  <si>
    <t>000 01 05 00 00 00 0000 510</t>
  </si>
  <si>
    <t>Изменение остатков средств</t>
  </si>
  <si>
    <t>Объем поступлений доходов бюджета</t>
  </si>
  <si>
    <t>Иные межбюджетные трансферты</t>
  </si>
  <si>
    <t>Утвержденные бюджетные назначения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</si>
  <si>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</si>
  <si>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</si>
  <si>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1 05 00000 00 0000 000</t>
  </si>
  <si>
    <t>1 05 03010 01 0000 110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</si>
  <si>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</si>
  <si>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</si>
  <si>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109 04053 10 0000 110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</si>
  <si>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</si>
  <si>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                                            ___________________№____</t>
  </si>
  <si>
    <t>по разделам,подразделам классификации расходов</t>
  </si>
  <si>
    <t>Резервные фонды</t>
  </si>
  <si>
    <t>11</t>
  </si>
  <si>
    <t>Национальная оборона</t>
  </si>
  <si>
    <t>Национальная  безопасность и правоохранительная деятельность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</si>
  <si>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</si>
  <si>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</si>
  <si>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</si>
  <si>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</si>
  <si>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</si>
  <si>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</si>
  <si>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Мобилизационная и вневойсковая подготовка</t>
  </si>
  <si>
    <t>Руководство и управление в сфере установленных функций</t>
  </si>
  <si>
    <t>202 02999 10 0000 151</t>
  </si>
  <si>
    <t>202 09054 10 0000 151</t>
  </si>
  <si>
    <t>Прочие безмозмездные поступления от бюджетов муниципальных районов</t>
  </si>
  <si>
    <t>303 03003 10 0000 151</t>
  </si>
  <si>
    <t>Дотации бюджетам поселений на выравнивание уровня бюджетной обеспеченности</t>
  </si>
  <si>
    <t>Субвенции бюджетам поселений на государственную регистрацию актов гражданского состояния</t>
  </si>
  <si>
    <t>2 02 09054 10 0000 151</t>
  </si>
  <si>
    <t>Безвозмездные поступления от других бюджетов бюджетной системы Российской Федерации</t>
  </si>
  <si>
    <t>202 00000 00 0000 151</t>
  </si>
  <si>
    <t xml:space="preserve">                  Приложение </t>
  </si>
  <si>
    <t xml:space="preserve">                 "Об исполнении  бюджета муниципального </t>
  </si>
  <si>
    <t>Дотация бюджетам поселений на поддержку мер по обеспечению сбалансированности бюджетов поселений</t>
  </si>
  <si>
    <t>Национальная безопасность и правохранительная деятельность</t>
  </si>
  <si>
    <t>Всего расходов</t>
  </si>
  <si>
    <t>Другие вопросы в области национальной безопасности и правоохранительной деятельности</t>
  </si>
  <si>
    <t>рублей</t>
  </si>
  <si>
    <t>код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</si>
  <si>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</si>
  <si>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и органов  местного самоуправления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</si>
  <si>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</si>
  <si>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</si>
  <si>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</si>
  <si>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</si>
  <si>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Уплата налогов,сборов и иных платежей</t>
  </si>
  <si>
    <t>Резервные фонды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</si>
  <si>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</si>
  <si>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</si>
  <si>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</si>
  <si>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</si>
  <si>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Приложение 1</t>
  </si>
  <si>
    <t xml:space="preserve">           "Об исполнении бюджета муниципального </t>
  </si>
  <si>
    <t xml:space="preserve">  </t>
  </si>
  <si>
    <t>1 06 06033 10 0000 110</t>
  </si>
  <si>
    <t>Земельный налог с организаций,обладающих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</si>
  <si>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</si>
  <si>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участком, расположенным в границах сельских поселений</t>
  </si>
  <si>
    <t>Другие вопросы в области культуры,кинематографии</t>
  </si>
  <si>
    <t>Другие вопросы в области культуры, кинематографии</t>
  </si>
  <si>
    <t xml:space="preserve">                                                                                                                                                Приложение  3</t>
  </si>
  <si>
    <t>01 2 00 00000</t>
  </si>
  <si>
    <t>01 00 0 00000</t>
  </si>
  <si>
    <t>01 2 00 10110</t>
  </si>
  <si>
    <t>99 1 00 00000</t>
  </si>
  <si>
    <t>99 1 00 14100</t>
  </si>
  <si>
    <t>02 5 00 10820</t>
  </si>
  <si>
    <t>Учебно-методические кабинеты,централизованные бухгалтерии</t>
  </si>
  <si>
    <t>02 5 00 00000</t>
  </si>
  <si>
    <t>Расходы на обеспечение деятельности (оказание услуг) подведомственных учреждений</t>
  </si>
  <si>
    <t>02 0 00 00000</t>
  </si>
  <si>
    <t xml:space="preserve">01 4 00 51180 </t>
  </si>
  <si>
    <t>01 0 00  40000</t>
  </si>
  <si>
    <t>01 0 00 00000</t>
  </si>
  <si>
    <t>40 0  00 60990</t>
  </si>
  <si>
    <t>40 0  00 00000</t>
  </si>
  <si>
    <t>Программа"Профилактика терроризма и экстремизма в Калманском районе"</t>
  </si>
  <si>
    <t>98 5 00 60510</t>
  </si>
  <si>
    <t>500</t>
  </si>
  <si>
    <t>98 5 00 00000</t>
  </si>
  <si>
    <t>Приложение 4</t>
  </si>
  <si>
    <t>Калманского района Алтайского края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</si>
  <si>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</si>
  <si>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</si>
  <si>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</si>
  <si>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202 15001 10  0000 151</t>
  </si>
  <si>
    <t>Дотации бюджетам сельских поселений на выравнивание бюджетной обеспеченности</t>
  </si>
  <si>
    <t>202 15002 10 0000 151</t>
  </si>
  <si>
    <t>202 35118 10 0000 151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</si>
  <si>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</si>
  <si>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202 49999 10 0000 151</t>
  </si>
  <si>
    <t>Субвенции бюджетам сельских поселений на выполнение передаваемых полномочий субъектов Российской Федерации</t>
  </si>
  <si>
    <t>Распределение бюджетных ассигнований бюджета сельского поселения</t>
  </si>
  <si>
    <t>05</t>
  </si>
  <si>
    <t>Жилищно-коммунальное хозяйство</t>
  </si>
  <si>
    <t xml:space="preserve">                                Калманского района Алтайского края</t>
  </si>
  <si>
    <t>9290018090</t>
  </si>
  <si>
    <t>Межбюджетные трансферты</t>
  </si>
  <si>
    <t>9290018070</t>
  </si>
  <si>
    <t>9290000000</t>
  </si>
  <si>
    <t>Иные вопросы в области жилищно-коммунального хозяйства</t>
  </si>
  <si>
    <t>Благоустройство</t>
  </si>
  <si>
    <t>44 1 00 66510</t>
  </si>
  <si>
    <t xml:space="preserve">           образования Кубанский сельсовет </t>
  </si>
  <si>
    <t xml:space="preserve">           к распоряжению администрации Кубанского сельсовета                                                                         </t>
  </si>
  <si>
    <t xml:space="preserve">                   к распоряжению  администрации Кубанского сельсовета                            </t>
  </si>
  <si>
    <t>Прочие поступления от использованияимущества,находящегося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</si>
  <si>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</si>
  <si>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1 11 09040 00 0000 120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</si>
  <si>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</si>
  <si>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</si>
  <si>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                                                      к распоряжению  администрации Кубанского сельсовета  </t>
  </si>
  <si>
    <t xml:space="preserve">                         "Об исполнении  бюджета муниципального образования Кубанский</t>
  </si>
  <si>
    <t>1 01 02030 01 0000 110</t>
  </si>
  <si>
    <t>Налог на доходы физических лиц с доходов, полученных физическими лицами,  в соответствии со статьей 228 Налогового кодекса Российской Федерации</t>
  </si>
  <si>
    <t>800</t>
  </si>
  <si>
    <t xml:space="preserve">                                                                     к распоряжению  администрации Кубанского сельсовета                            </t>
  </si>
  <si>
    <t xml:space="preserve">                                                   "Об исполнении  бюджета муниципального образования Кубанский</t>
  </si>
  <si>
    <t>Калманского района на 2018 год и плановый период 2019-2020 годов"</t>
  </si>
  <si>
    <t>Источники внутреннего финансирования дефицита бюджета муниципального образования Кубанский сельсовет Калманского района на 2018 г.</t>
  </si>
  <si>
    <t>образования Кубанский сельсовет Калманского района  на 2018 год и плановый период 2019-2020 годов"</t>
  </si>
  <si>
    <t>Уточненный план  на 2018 г.  руб.</t>
  </si>
  <si>
    <t>Факт 2018 г.руб.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</si>
  <si>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</si>
  <si>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</t>
  </si>
  <si>
    <t>Остаток на 01.01.2018 г.</t>
  </si>
  <si>
    <t xml:space="preserve">                                 сельсовет Калманского района на 2018 год и плановый период 2019-2020 годы" </t>
  </si>
  <si>
    <t>Функционирование высшего должностного лица субъекта Российской Федерации и муниципального образования</t>
  </si>
  <si>
    <t xml:space="preserve">сельсовет Калманского района на 2018 год и плановый период 2019-2020 годов" </t>
  </si>
  <si>
    <t>Распределение бюджетных ассигнований по разделам, подразделам, целевым статьям и видам расходов классификации расходов бюджетов сельских поселений в ведомственной структуре расходов на 2018 год</t>
  </si>
  <si>
    <t>Уточненный план  на 2018 г. руб.</t>
  </si>
  <si>
    <t>Факт        2018 г.        руб.</t>
  </si>
  <si>
    <t>01 2 00 10120</t>
  </si>
  <si>
    <t>Глава муниципального образования</t>
  </si>
  <si>
    <t>Функционирование Правительства Российской Федерации,высших органов исполнительной власти субъектов Российской Федерации,местных администраций</t>
  </si>
  <si>
    <t>муниципального образования  Кубанский сельсовет Калманского района за 9 месяцев 2018 года.</t>
  </si>
  <si>
    <t>Исполнено за 9 месяцев 2018 г.</t>
  </si>
  <si>
    <t>Факт  за 9 месяцев 2018 г.</t>
  </si>
  <si>
    <t xml:space="preserve">                                                                                             за 9 месяцев 2018 г. от 08.10.2018 г. № 09</t>
  </si>
  <si>
    <t xml:space="preserve">        за 9 месяцев 2018 года   от 08.10.2018 г. № 09</t>
  </si>
  <si>
    <t xml:space="preserve">                  за  9 месяцев 2018 г.  от 08.10.2018 г. № 09</t>
  </si>
  <si>
    <t xml:space="preserve"> за 9 месяцев 2018 года   от 08.10.2018 г. № 09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</si>
</sst>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0.000000000000"/>
    <numFmt numFmtId="188" formatCode="0.000%"/>
  </numFmts>
  <fonts count="6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 New"/>
      <family val="3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86" fontId="1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185" fontId="7" fillId="0" borderId="1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/>
    </xf>
    <xf numFmtId="0" fontId="10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5" fontId="2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7" fillId="0" borderId="12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7" fillId="0" borderId="0" xfId="0" applyNumberFormat="1" applyFont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86" fontId="1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0" fontId="15" fillId="0" borderId="12" xfId="0" applyFont="1" applyBorder="1" applyAlignment="1">
      <alignment wrapText="1"/>
    </xf>
    <xf numFmtId="185" fontId="15" fillId="0" borderId="1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17" fillId="0" borderId="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185" fontId="17" fillId="0" borderId="10" xfId="0" applyNumberFormat="1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85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top"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9" fontId="2" fillId="0" borderId="10" xfId="57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9" fontId="15" fillId="0" borderId="10" xfId="57" applyFont="1" applyBorder="1" applyAlignment="1">
      <alignment horizontal="left"/>
    </xf>
    <xf numFmtId="49" fontId="15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49" fontId="15" fillId="0" borderId="14" xfId="0" applyNumberFormat="1" applyFont="1" applyBorder="1" applyAlignment="1">
      <alignment horizontal="left"/>
    </xf>
    <xf numFmtId="0" fontId="15" fillId="0" borderId="14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left"/>
    </xf>
    <xf numFmtId="185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2" fontId="17" fillId="0" borderId="0" xfId="0" applyNumberFormat="1" applyFont="1" applyBorder="1" applyAlignment="1">
      <alignment horizontal="left"/>
    </xf>
    <xf numFmtId="49" fontId="1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wrapText="1"/>
    </xf>
    <xf numFmtId="2" fontId="15" fillId="0" borderId="0" xfId="0" applyNumberFormat="1" applyFont="1" applyFill="1" applyBorder="1" applyAlignment="1">
      <alignment horizontal="left"/>
    </xf>
    <xf numFmtId="185" fontId="15" fillId="0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85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17" fillId="0" borderId="10" xfId="0" applyNumberFormat="1" applyFont="1" applyBorder="1" applyAlignment="1">
      <alignment horizontal="left" wrapText="1"/>
    </xf>
    <xf numFmtId="185" fontId="17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9" fontId="0" fillId="0" borderId="10" xfId="0" applyNumberFormat="1" applyFont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top" wrapText="1"/>
    </xf>
    <xf numFmtId="0" fontId="56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7" fillId="0" borderId="10" xfId="0" applyFont="1" applyBorder="1" applyAlignment="1">
      <alignment horizontal="left" wrapText="1" shrinkToFit="1"/>
    </xf>
    <xf numFmtId="0" fontId="57" fillId="0" borderId="10" xfId="0" applyFont="1" applyBorder="1" applyAlignment="1">
      <alignment horizontal="center" wrapText="1" shrinkToFit="1"/>
    </xf>
    <xf numFmtId="0" fontId="57" fillId="0" borderId="10" xfId="0" applyFont="1" applyBorder="1" applyAlignment="1">
      <alignment horizontal="center" vertical="top" wrapText="1" shrinkToFit="1"/>
    </xf>
    <xf numFmtId="0" fontId="57" fillId="0" borderId="10" xfId="0" applyFont="1" applyBorder="1" applyAlignment="1">
      <alignment/>
    </xf>
    <xf numFmtId="49" fontId="57" fillId="34" borderId="10" xfId="0" applyNumberFormat="1" applyFont="1" applyFill="1" applyBorder="1" applyAlignment="1">
      <alignment horizontal="center" wrapText="1"/>
    </xf>
    <xf numFmtId="49" fontId="57" fillId="0" borderId="10" xfId="0" applyNumberFormat="1" applyFont="1" applyBorder="1" applyAlignment="1">
      <alignment horizontal="center" wrapText="1" shrinkToFit="1"/>
    </xf>
    <xf numFmtId="2" fontId="1" fillId="0" borderId="10" xfId="0" applyNumberFormat="1" applyFont="1" applyBorder="1" applyAlignment="1">
      <alignment horizontal="left" wrapText="1"/>
    </xf>
    <xf numFmtId="9" fontId="1" fillId="0" borderId="10" xfId="0" applyNumberFormat="1" applyFont="1" applyBorder="1" applyAlignment="1">
      <alignment horizontal="left" wrapText="1"/>
    </xf>
    <xf numFmtId="0" fontId="57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left" wrapText="1"/>
    </xf>
    <xf numFmtId="9" fontId="13" fillId="0" borderId="10" xfId="57" applyFont="1" applyBorder="1" applyAlignment="1">
      <alignment horizontal="left" wrapText="1"/>
    </xf>
    <xf numFmtId="2" fontId="13" fillId="0" borderId="10" xfId="0" applyNumberFormat="1" applyFont="1" applyBorder="1" applyAlignment="1">
      <alignment horizontal="left"/>
    </xf>
    <xf numFmtId="0" fontId="57" fillId="0" borderId="10" xfId="0" applyFont="1" applyBorder="1" applyAlignment="1">
      <alignment horizontal="left" vertical="top" wrapText="1" shrinkToFit="1"/>
    </xf>
    <xf numFmtId="2" fontId="13" fillId="0" borderId="11" xfId="0" applyNumberFormat="1" applyFont="1" applyBorder="1" applyAlignment="1">
      <alignment horizontal="left" wrapText="1"/>
    </xf>
    <xf numFmtId="9" fontId="13" fillId="0" borderId="11" xfId="57" applyFont="1" applyBorder="1" applyAlignment="1">
      <alignment horizontal="left" wrapText="1"/>
    </xf>
    <xf numFmtId="0" fontId="57" fillId="0" borderId="10" xfId="0" applyFont="1" applyFill="1" applyBorder="1" applyAlignment="1">
      <alignment horizontal="left" wrapText="1" shrinkToFit="1"/>
    </xf>
    <xf numFmtId="49" fontId="57" fillId="0" borderId="10" xfId="0" applyNumberFormat="1" applyFont="1" applyFill="1" applyBorder="1" applyAlignment="1">
      <alignment horizontal="center" wrapText="1" shrinkToFit="1"/>
    </xf>
    <xf numFmtId="0" fontId="58" fillId="34" borderId="10" xfId="0" applyFont="1" applyFill="1" applyBorder="1" applyAlignment="1">
      <alignment horizontal="center" wrapText="1"/>
    </xf>
    <xf numFmtId="49" fontId="58" fillId="34" borderId="10" xfId="0" applyNumberFormat="1" applyFont="1" applyFill="1" applyBorder="1" applyAlignment="1">
      <alignment horizontal="center" wrapText="1"/>
    </xf>
    <xf numFmtId="2" fontId="13" fillId="0" borderId="11" xfId="0" applyNumberFormat="1" applyFont="1" applyBorder="1" applyAlignment="1">
      <alignment horizontal="left"/>
    </xf>
    <xf numFmtId="9" fontId="13" fillId="0" borderId="11" xfId="57" applyFont="1" applyBorder="1" applyAlignment="1">
      <alignment horizontal="left"/>
    </xf>
    <xf numFmtId="9" fontId="19" fillId="0" borderId="10" xfId="0" applyNumberFormat="1" applyFont="1" applyBorder="1" applyAlignment="1">
      <alignment horizontal="left"/>
    </xf>
    <xf numFmtId="0" fontId="57" fillId="34" borderId="10" xfId="0" applyFont="1" applyFill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0" fontId="58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9" fontId="5" fillId="0" borderId="10" xfId="57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/>
    </xf>
    <xf numFmtId="9" fontId="5" fillId="0" borderId="10" xfId="0" applyNumberFormat="1" applyFont="1" applyBorder="1" applyAlignment="1">
      <alignment horizontal="left"/>
    </xf>
    <xf numFmtId="9" fontId="17" fillId="0" borderId="10" xfId="57" applyFont="1" applyBorder="1" applyAlignment="1">
      <alignment horizontal="left"/>
    </xf>
    <xf numFmtId="0" fontId="59" fillId="0" borderId="10" xfId="0" applyFont="1" applyBorder="1" applyAlignment="1">
      <alignment horizontal="left" wrapText="1" shrinkToFit="1"/>
    </xf>
    <xf numFmtId="49" fontId="59" fillId="0" borderId="10" xfId="0" applyNumberFormat="1" applyFont="1" applyBorder="1" applyAlignment="1">
      <alignment horizontal="center" wrapText="1" shrinkToFit="1"/>
    </xf>
    <xf numFmtId="2" fontId="21" fillId="0" borderId="10" xfId="0" applyNumberFormat="1" applyFont="1" applyBorder="1" applyAlignment="1">
      <alignment horizontal="left" wrapText="1"/>
    </xf>
    <xf numFmtId="9" fontId="21" fillId="0" borderId="10" xfId="57" applyFont="1" applyBorder="1" applyAlignment="1">
      <alignment horizontal="left" wrapText="1"/>
    </xf>
    <xf numFmtId="2" fontId="59" fillId="0" borderId="10" xfId="0" applyNumberFormat="1" applyFont="1" applyBorder="1" applyAlignment="1">
      <alignment horizontal="center" wrapText="1" shrinkToFit="1"/>
    </xf>
    <xf numFmtId="2" fontId="57" fillId="0" borderId="10" xfId="0" applyNumberFormat="1" applyFont="1" applyBorder="1" applyAlignment="1">
      <alignment horizontal="center" wrapText="1" shrinkToFit="1"/>
    </xf>
    <xf numFmtId="2" fontId="57" fillId="0" borderId="10" xfId="0" applyNumberFormat="1" applyFont="1" applyFill="1" applyBorder="1" applyAlignment="1">
      <alignment horizontal="center" wrapText="1" shrinkToFi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5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185" fontId="0" fillId="0" borderId="12" xfId="0" applyNumberFormat="1" applyBorder="1" applyAlignment="1">
      <alignment horizontal="center"/>
    </xf>
    <xf numFmtId="185" fontId="0" fillId="0" borderId="24" xfId="0" applyNumberFormat="1" applyBorder="1" applyAlignment="1">
      <alignment horizontal="center"/>
    </xf>
    <xf numFmtId="2" fontId="1" fillId="0" borderId="25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  <xf numFmtId="0" fontId="15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5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horizontal="right" wrapText="1"/>
    </xf>
    <xf numFmtId="0" fontId="16" fillId="35" borderId="0" xfId="0" applyFont="1" applyFill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0" fillId="35" borderId="0" xfId="0" applyFill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9" fontId="2" fillId="0" borderId="10" xfId="57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right"/>
    </xf>
    <xf numFmtId="0" fontId="5" fillId="0" borderId="12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5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3" sqref="A13:Q13"/>
    </sheetView>
  </sheetViews>
  <sheetFormatPr defaultColWidth="9.00390625" defaultRowHeight="12.75"/>
  <cols>
    <col min="1" max="1" width="43.875" style="0" customWidth="1"/>
    <col min="2" max="2" width="34.375" style="0" customWidth="1"/>
    <col min="3" max="3" width="12.375" style="0" hidden="1" customWidth="1"/>
    <col min="4" max="4" width="9.625" style="0" hidden="1" customWidth="1"/>
    <col min="5" max="5" width="22.125" style="0" customWidth="1"/>
    <col min="6" max="6" width="0.12890625" style="0" customWidth="1"/>
    <col min="7" max="7" width="9.50390625" style="0" hidden="1" customWidth="1"/>
    <col min="8" max="8" width="9.50390625" style="0" customWidth="1"/>
    <col min="9" max="9" width="5.875" style="0" customWidth="1"/>
    <col min="10" max="10" width="12.875" style="0" customWidth="1"/>
    <col min="11" max="11" width="0.12890625" style="0" hidden="1" customWidth="1"/>
    <col min="12" max="17" width="8.875" style="0" hidden="1" customWidth="1"/>
  </cols>
  <sheetData>
    <row r="1" ht="0" customHeight="1" hidden="1">
      <c r="A1" s="1"/>
    </row>
    <row r="2" ht="15" hidden="1">
      <c r="A2" s="1"/>
    </row>
    <row r="3" ht="15">
      <c r="A3" s="1"/>
    </row>
    <row r="4" spans="1:17" ht="19.5" customHeight="1">
      <c r="A4" s="199" t="s">
        <v>126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</row>
    <row r="5" spans="1:17" ht="18.75" customHeight="1">
      <c r="A5" s="199" t="s">
        <v>179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</row>
    <row r="6" spans="1:17" ht="18" hidden="1">
      <c r="A6" s="166"/>
      <c r="B6" s="166"/>
      <c r="C6" s="166"/>
      <c r="D6" s="166"/>
      <c r="E6" s="166" t="s">
        <v>17</v>
      </c>
      <c r="F6" s="167"/>
      <c r="G6" s="167"/>
      <c r="H6" s="167"/>
      <c r="I6" s="167"/>
      <c r="J6" s="167"/>
      <c r="K6" s="167"/>
      <c r="L6" s="167"/>
      <c r="M6" s="166"/>
      <c r="N6" s="166"/>
      <c r="O6" s="166"/>
      <c r="P6" s="166"/>
      <c r="Q6" s="167"/>
    </row>
    <row r="7" spans="1:17" ht="18" hidden="1">
      <c r="A7" s="166"/>
      <c r="B7" s="166"/>
      <c r="C7" s="166"/>
      <c r="D7" s="166"/>
      <c r="E7" s="217" t="s">
        <v>65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</row>
    <row r="8" spans="1:17" ht="18">
      <c r="A8" s="166"/>
      <c r="B8" s="199" t="s">
        <v>156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66"/>
      <c r="N8" s="166"/>
      <c r="O8" s="166"/>
      <c r="P8" s="166"/>
      <c r="Q8" s="166"/>
    </row>
    <row r="9" spans="1:17" ht="18" customHeight="1">
      <c r="A9" s="199" t="s">
        <v>127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</row>
    <row r="10" spans="1:17" ht="18" customHeight="1">
      <c r="A10" s="199" t="s">
        <v>178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</row>
    <row r="11" spans="1:17" ht="18" customHeight="1" hidden="1">
      <c r="A11" s="199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1:17" ht="18" customHeight="1">
      <c r="A12" s="199" t="s">
        <v>193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168"/>
      <c r="N12" s="168"/>
      <c r="O12" s="168"/>
      <c r="P12" s="168"/>
      <c r="Q12" s="168"/>
    </row>
    <row r="13" spans="1:17" ht="15.75" customHeight="1">
      <c r="A13" s="226" t="s">
        <v>214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</row>
    <row r="14" spans="1:17" ht="15.75" customHeight="1" hidden="1">
      <c r="A14" s="221" t="s">
        <v>194</v>
      </c>
      <c r="B14" s="221"/>
      <c r="C14" s="221"/>
      <c r="D14" s="221"/>
      <c r="E14" s="221"/>
      <c r="F14" s="221"/>
      <c r="G14" s="221"/>
      <c r="H14" s="222"/>
      <c r="I14" s="222"/>
      <c r="J14" s="222"/>
      <c r="K14" s="222"/>
      <c r="L14" s="68"/>
      <c r="M14" s="68"/>
      <c r="N14" s="68"/>
      <c r="O14" s="68"/>
      <c r="P14" s="68"/>
      <c r="Q14" s="68"/>
    </row>
    <row r="15" spans="1:17" ht="15.75" customHeight="1" hidden="1">
      <c r="A15" s="221"/>
      <c r="B15" s="221"/>
      <c r="C15" s="221"/>
      <c r="D15" s="221"/>
      <c r="E15" s="221"/>
      <c r="F15" s="221"/>
      <c r="G15" s="221"/>
      <c r="H15" s="222"/>
      <c r="I15" s="222"/>
      <c r="J15" s="222"/>
      <c r="K15" s="222"/>
      <c r="L15" s="68"/>
      <c r="M15" s="68"/>
      <c r="N15" s="68"/>
      <c r="O15" s="68"/>
      <c r="P15" s="68"/>
      <c r="Q15" s="68"/>
    </row>
    <row r="16" spans="1:17" ht="15.75" customHeight="1" hidden="1">
      <c r="A16" s="221"/>
      <c r="B16" s="221"/>
      <c r="C16" s="221"/>
      <c r="D16" s="221"/>
      <c r="E16" s="221"/>
      <c r="F16" s="221"/>
      <c r="G16" s="221"/>
      <c r="H16" s="222"/>
      <c r="I16" s="222"/>
      <c r="J16" s="222"/>
      <c r="K16" s="222"/>
      <c r="L16" s="68"/>
      <c r="M16" s="68"/>
      <c r="N16" s="68"/>
      <c r="O16" s="68"/>
      <c r="P16" s="68"/>
      <c r="Q16" s="68"/>
    </row>
    <row r="17" spans="1:17" ht="10.5" customHeight="1">
      <c r="A17" s="221"/>
      <c r="B17" s="221"/>
      <c r="C17" s="221"/>
      <c r="D17" s="221"/>
      <c r="E17" s="221"/>
      <c r="F17" s="221"/>
      <c r="G17" s="221"/>
      <c r="H17" s="222"/>
      <c r="I17" s="222"/>
      <c r="J17" s="222"/>
      <c r="K17" s="222"/>
      <c r="L17" s="68"/>
      <c r="M17" s="68"/>
      <c r="N17" s="68"/>
      <c r="O17" s="68"/>
      <c r="P17" s="68"/>
      <c r="Q17" s="68"/>
    </row>
    <row r="18" spans="1:17" ht="33" customHeight="1" thickBot="1">
      <c r="A18" s="221"/>
      <c r="B18" s="221"/>
      <c r="C18" s="221"/>
      <c r="D18" s="221"/>
      <c r="E18" s="221"/>
      <c r="F18" s="221"/>
      <c r="G18" s="221"/>
      <c r="H18" s="222"/>
      <c r="I18" s="222"/>
      <c r="J18" s="222"/>
      <c r="K18" s="222"/>
      <c r="L18" s="68"/>
      <c r="M18" s="68"/>
      <c r="N18" s="68"/>
      <c r="O18" s="68"/>
      <c r="P18" s="68"/>
      <c r="Q18" s="68"/>
    </row>
    <row r="19" spans="1:17" ht="12.75" customHeight="1" hidden="1">
      <c r="A19" s="221"/>
      <c r="B19" s="221"/>
      <c r="C19" s="221"/>
      <c r="D19" s="221"/>
      <c r="E19" s="221"/>
      <c r="F19" s="221"/>
      <c r="G19" s="221"/>
      <c r="H19" s="222"/>
      <c r="I19" s="222"/>
      <c r="J19" s="222"/>
      <c r="K19" s="222"/>
      <c r="L19" s="68"/>
      <c r="M19" s="68"/>
      <c r="N19" s="68"/>
      <c r="O19" s="68"/>
      <c r="P19" s="68"/>
      <c r="Q19" s="68"/>
    </row>
    <row r="20" spans="1:17" ht="33" customHeight="1" hidden="1" thickBot="1">
      <c r="A20" s="223"/>
      <c r="B20" s="223"/>
      <c r="C20" s="223"/>
      <c r="D20" s="223"/>
      <c r="E20" s="223"/>
      <c r="F20" s="223"/>
      <c r="G20" s="223"/>
      <c r="H20" s="224"/>
      <c r="I20" s="224"/>
      <c r="J20" s="224"/>
      <c r="K20" s="224"/>
      <c r="L20" s="68"/>
      <c r="M20" s="68"/>
      <c r="N20" s="68"/>
      <c r="O20" s="68"/>
      <c r="P20" s="68"/>
      <c r="Q20" s="68"/>
    </row>
    <row r="21" spans="1:11" ht="12.75">
      <c r="A21" s="218" t="s">
        <v>128</v>
      </c>
      <c r="B21" s="220" t="s">
        <v>66</v>
      </c>
      <c r="C21" s="201" t="s">
        <v>44</v>
      </c>
      <c r="D21" s="201" t="s">
        <v>45</v>
      </c>
      <c r="E21" s="220" t="s">
        <v>74</v>
      </c>
      <c r="F21" s="201"/>
      <c r="G21" s="194"/>
      <c r="H21" s="197" t="s">
        <v>211</v>
      </c>
      <c r="I21" s="197"/>
      <c r="J21" s="197"/>
      <c r="K21" s="197"/>
    </row>
    <row r="22" spans="1:11" ht="62.25" customHeight="1">
      <c r="A22" s="219"/>
      <c r="B22" s="197"/>
      <c r="C22" s="202"/>
      <c r="D22" s="202"/>
      <c r="E22" s="197"/>
      <c r="F22" s="202"/>
      <c r="G22" s="195"/>
      <c r="H22" s="197"/>
      <c r="I22" s="197"/>
      <c r="J22" s="197"/>
      <c r="K22" s="197"/>
    </row>
    <row r="23" spans="1:11" ht="12.75">
      <c r="A23" s="205" t="s">
        <v>67</v>
      </c>
      <c r="B23" s="228"/>
      <c r="C23" s="203">
        <v>4500</v>
      </c>
      <c r="D23" s="203">
        <v>0</v>
      </c>
      <c r="E23" s="204">
        <f>E25</f>
        <v>311534.48</v>
      </c>
      <c r="F23" s="198"/>
      <c r="G23" s="196"/>
      <c r="H23" s="197">
        <f>H25</f>
        <v>237251.7799999999</v>
      </c>
      <c r="I23" s="197"/>
      <c r="J23" s="197"/>
      <c r="K23" s="197"/>
    </row>
    <row r="24" spans="1:11" ht="42" customHeight="1">
      <c r="A24" s="205"/>
      <c r="B24" s="228"/>
      <c r="C24" s="203"/>
      <c r="D24" s="203"/>
      <c r="E24" s="197"/>
      <c r="F24" s="198"/>
      <c r="G24" s="196"/>
      <c r="H24" s="197"/>
      <c r="I24" s="197"/>
      <c r="J24" s="197"/>
      <c r="K24" s="197"/>
    </row>
    <row r="25" spans="1:11" ht="12.75">
      <c r="A25" s="205" t="s">
        <v>71</v>
      </c>
      <c r="B25" s="206" t="s">
        <v>70</v>
      </c>
      <c r="C25" s="203">
        <v>17500</v>
      </c>
      <c r="D25" s="203">
        <v>1600</v>
      </c>
      <c r="E25" s="204">
        <f>E27+E29</f>
        <v>311534.48</v>
      </c>
      <c r="F25" s="198"/>
      <c r="G25" s="196"/>
      <c r="H25" s="197">
        <f>H27+H29</f>
        <v>237251.7799999999</v>
      </c>
      <c r="I25" s="197"/>
      <c r="J25" s="197"/>
      <c r="K25" s="197"/>
    </row>
    <row r="26" spans="1:11" ht="33" customHeight="1">
      <c r="A26" s="205"/>
      <c r="B26" s="206"/>
      <c r="C26" s="203"/>
      <c r="D26" s="203"/>
      <c r="E26" s="197"/>
      <c r="F26" s="198"/>
      <c r="G26" s="196"/>
      <c r="H26" s="197"/>
      <c r="I26" s="197"/>
      <c r="J26" s="197"/>
      <c r="K26" s="197"/>
    </row>
    <row r="27" spans="1:11" ht="12.75" customHeight="1">
      <c r="A27" s="205" t="s">
        <v>157</v>
      </c>
      <c r="B27" s="206" t="s">
        <v>68</v>
      </c>
      <c r="C27" s="225">
        <v>70120</v>
      </c>
      <c r="D27" s="215"/>
      <c r="E27" s="210">
        <v>-1369600</v>
      </c>
      <c r="F27" s="193"/>
      <c r="G27" s="207"/>
      <c r="H27" s="197">
        <v>-986874.67</v>
      </c>
      <c r="I27" s="197"/>
      <c r="J27" s="197"/>
      <c r="K27" s="197"/>
    </row>
    <row r="28" spans="1:11" ht="48.75" customHeight="1">
      <c r="A28" s="205"/>
      <c r="B28" s="206"/>
      <c r="C28" s="225"/>
      <c r="D28" s="203"/>
      <c r="E28" s="210"/>
      <c r="F28" s="193"/>
      <c r="G28" s="207"/>
      <c r="H28" s="197"/>
      <c r="I28" s="197"/>
      <c r="J28" s="197"/>
      <c r="K28" s="197"/>
    </row>
    <row r="29" spans="1:11" ht="12.75" customHeight="1">
      <c r="A29" s="205" t="s">
        <v>158</v>
      </c>
      <c r="B29" s="206" t="s">
        <v>69</v>
      </c>
      <c r="C29" s="203">
        <v>137000</v>
      </c>
      <c r="D29" s="203">
        <v>7000</v>
      </c>
      <c r="E29" s="210">
        <v>1681134.48</v>
      </c>
      <c r="F29" s="193"/>
      <c r="G29" s="207"/>
      <c r="H29" s="197">
        <v>1224126.45</v>
      </c>
      <c r="I29" s="197"/>
      <c r="J29" s="197"/>
      <c r="K29" s="197"/>
    </row>
    <row r="30" spans="1:11" ht="60" customHeight="1" thickBot="1">
      <c r="A30" s="211"/>
      <c r="B30" s="212"/>
      <c r="C30" s="213"/>
      <c r="D30" s="213"/>
      <c r="E30" s="214"/>
      <c r="F30" s="209"/>
      <c r="G30" s="208"/>
      <c r="H30" s="197"/>
      <c r="I30" s="197"/>
      <c r="J30" s="197"/>
      <c r="K30" s="197"/>
    </row>
  </sheetData>
  <sheetProtection/>
  <mergeCells count="50">
    <mergeCell ref="C27:C28"/>
    <mergeCell ref="B25:B26"/>
    <mergeCell ref="C25:C26"/>
    <mergeCell ref="A11:Q11"/>
    <mergeCell ref="A13:Q13"/>
    <mergeCell ref="E21:E22"/>
    <mergeCell ref="F21:F22"/>
    <mergeCell ref="H21:K22"/>
    <mergeCell ref="A23:A24"/>
    <mergeCell ref="B23:B24"/>
    <mergeCell ref="A10:Q10"/>
    <mergeCell ref="E7:Q7"/>
    <mergeCell ref="A4:Q4"/>
    <mergeCell ref="A5:Q5"/>
    <mergeCell ref="A9:Q9"/>
    <mergeCell ref="A25:A26"/>
    <mergeCell ref="A21:A22"/>
    <mergeCell ref="B21:B22"/>
    <mergeCell ref="D21:D22"/>
    <mergeCell ref="A14:K20"/>
    <mergeCell ref="C23:C24"/>
    <mergeCell ref="D23:D24"/>
    <mergeCell ref="E23:E24"/>
    <mergeCell ref="A29:A30"/>
    <mergeCell ref="F25:F26"/>
    <mergeCell ref="B29:B30"/>
    <mergeCell ref="C29:C30"/>
    <mergeCell ref="D29:D30"/>
    <mergeCell ref="E29:E30"/>
    <mergeCell ref="D27:D28"/>
    <mergeCell ref="A27:A28"/>
    <mergeCell ref="B27:B28"/>
    <mergeCell ref="G29:G30"/>
    <mergeCell ref="F29:F30"/>
    <mergeCell ref="H25:K26"/>
    <mergeCell ref="G23:G24"/>
    <mergeCell ref="G27:G28"/>
    <mergeCell ref="H27:K28"/>
    <mergeCell ref="H29:K30"/>
    <mergeCell ref="E27:E28"/>
    <mergeCell ref="F27:F28"/>
    <mergeCell ref="G21:G22"/>
    <mergeCell ref="G25:G26"/>
    <mergeCell ref="H23:K24"/>
    <mergeCell ref="F23:F24"/>
    <mergeCell ref="B8:L8"/>
    <mergeCell ref="A12:L12"/>
    <mergeCell ref="C21:C22"/>
    <mergeCell ref="D25:D26"/>
    <mergeCell ref="E25:E26"/>
  </mergeCells>
  <printOptions/>
  <pageMargins left="0.984251968503937" right="0" top="0.3937007874015748" bottom="0.3937007874015748" header="0.5118110236220472" footer="0.5118110236220472"/>
  <pageSetup horizontalDpi="600" verticalDpi="600" orientation="landscape" paperSize="9" scale="88" r:id="rId1"/>
  <colBreaks count="1" manualBreakCount="1">
    <brk id="12" min="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zoomScale="85" zoomScaleNormal="85" zoomScalePageLayoutView="0" workbookViewId="0" topLeftCell="A4">
      <selection activeCell="A11" sqref="A11:I11"/>
    </sheetView>
  </sheetViews>
  <sheetFormatPr defaultColWidth="9.00390625" defaultRowHeight="12.75"/>
  <cols>
    <col min="1" max="1" width="22.50390625" style="0" customWidth="1"/>
    <col min="2" max="2" width="44.00390625" style="0" customWidth="1"/>
    <col min="3" max="3" width="23.75390625" style="0" customWidth="1"/>
    <col min="4" max="4" width="10.125" style="0" hidden="1" customWidth="1"/>
    <col min="5" max="5" width="21.25390625" style="0" customWidth="1"/>
    <col min="6" max="6" width="10.625" style="0" hidden="1" customWidth="1"/>
    <col min="7" max="7" width="0.5" style="0" hidden="1" customWidth="1"/>
    <col min="8" max="8" width="9.125" style="0" hidden="1" customWidth="1"/>
    <col min="9" max="9" width="21.00390625" style="0" customWidth="1"/>
  </cols>
  <sheetData>
    <row r="1" spans="1:6" ht="12" customHeight="1">
      <c r="A1" s="233"/>
      <c r="B1" s="233"/>
      <c r="C1" s="230"/>
      <c r="D1" s="231"/>
      <c r="E1" s="231"/>
      <c r="F1" s="231"/>
    </row>
    <row r="2" spans="1:3" ht="13.5" hidden="1">
      <c r="A2" s="232"/>
      <c r="B2" s="232"/>
      <c r="C2" s="36"/>
    </row>
    <row r="3" spans="1:5" ht="15" hidden="1">
      <c r="A3" s="1"/>
      <c r="C3" s="35"/>
      <c r="E3" s="35"/>
    </row>
    <row r="4" spans="1:9" ht="18" customHeight="1">
      <c r="A4" s="235" t="s">
        <v>106</v>
      </c>
      <c r="B4" s="235"/>
      <c r="C4" s="235"/>
      <c r="D4" s="235"/>
      <c r="E4" s="235"/>
      <c r="F4" s="235"/>
      <c r="G4" s="200"/>
      <c r="H4" s="200"/>
      <c r="I4" s="200"/>
    </row>
    <row r="5" spans="1:9" ht="19.5" customHeight="1">
      <c r="A5" s="235" t="s">
        <v>180</v>
      </c>
      <c r="B5" s="236"/>
      <c r="C5" s="236"/>
      <c r="D5" s="236"/>
      <c r="E5" s="236"/>
      <c r="F5" s="236"/>
      <c r="G5" s="236"/>
      <c r="H5" s="236"/>
      <c r="I5" s="200"/>
    </row>
    <row r="6" spans="1:9" ht="18" customHeight="1" hidden="1">
      <c r="A6" s="71" t="s">
        <v>17</v>
      </c>
      <c r="B6" s="72"/>
      <c r="C6" s="72"/>
      <c r="D6" s="72"/>
      <c r="E6" s="72"/>
      <c r="F6" s="72"/>
      <c r="G6" s="72"/>
      <c r="H6" s="72"/>
      <c r="I6" s="10"/>
    </row>
    <row r="7" spans="1:9" ht="17.25" customHeight="1">
      <c r="A7" s="235" t="s">
        <v>107</v>
      </c>
      <c r="B7" s="235"/>
      <c r="C7" s="235"/>
      <c r="D7" s="235"/>
      <c r="E7" s="235"/>
      <c r="F7" s="235"/>
      <c r="G7" s="200"/>
      <c r="H7" s="200"/>
      <c r="I7" s="200"/>
    </row>
    <row r="8" spans="1:9" ht="12.75" customHeight="1" hidden="1">
      <c r="A8" s="235" t="s">
        <v>43</v>
      </c>
      <c r="B8" s="235"/>
      <c r="C8" s="235"/>
      <c r="D8" s="235"/>
      <c r="E8" s="235"/>
      <c r="F8" s="235"/>
      <c r="G8" s="72"/>
      <c r="H8" s="72"/>
      <c r="I8" s="10"/>
    </row>
    <row r="9" spans="1:9" ht="18" customHeight="1">
      <c r="A9" s="235" t="s">
        <v>195</v>
      </c>
      <c r="B9" s="200"/>
      <c r="C9" s="200"/>
      <c r="D9" s="200"/>
      <c r="E9" s="200"/>
      <c r="F9" s="200"/>
      <c r="G9" s="200"/>
      <c r="H9" s="200"/>
      <c r="I9" s="200"/>
    </row>
    <row r="10" spans="1:9" ht="3.75" customHeight="1" hidden="1">
      <c r="A10" s="72"/>
      <c r="B10" s="72"/>
      <c r="C10" s="72"/>
      <c r="D10" s="72"/>
      <c r="E10" s="72"/>
      <c r="F10" s="72"/>
      <c r="G10" s="72"/>
      <c r="H10" s="72"/>
      <c r="I10" s="10"/>
    </row>
    <row r="11" spans="1:9" ht="18" customHeight="1">
      <c r="A11" s="226" t="s">
        <v>215</v>
      </c>
      <c r="B11" s="237"/>
      <c r="C11" s="237"/>
      <c r="D11" s="237"/>
      <c r="E11" s="237"/>
      <c r="F11" s="237"/>
      <c r="G11" s="237"/>
      <c r="H11" s="237"/>
      <c r="I11" s="237"/>
    </row>
    <row r="12" spans="1:9" ht="0" customHeight="1" hidden="1">
      <c r="A12" s="199"/>
      <c r="B12" s="229"/>
      <c r="C12" s="229"/>
      <c r="D12" s="229"/>
      <c r="E12" s="229"/>
      <c r="F12" s="229"/>
      <c r="G12" s="229"/>
      <c r="H12" s="229"/>
      <c r="I12" s="229"/>
    </row>
    <row r="13" spans="1:8" ht="12.75" hidden="1">
      <c r="A13" s="70"/>
      <c r="B13" s="70"/>
      <c r="C13" s="70"/>
      <c r="D13" s="70"/>
      <c r="E13" s="70"/>
      <c r="F13" s="70"/>
      <c r="G13" s="10"/>
      <c r="H13" s="10"/>
    </row>
    <row r="14" spans="1:9" ht="15" customHeight="1">
      <c r="A14" s="242" t="s">
        <v>72</v>
      </c>
      <c r="B14" s="242"/>
      <c r="C14" s="242"/>
      <c r="D14" s="242"/>
      <c r="E14" s="231"/>
      <c r="F14" s="231"/>
      <c r="G14" s="231"/>
      <c r="H14" s="231"/>
      <c r="I14" s="231"/>
    </row>
    <row r="15" spans="1:9" ht="16.5" customHeight="1">
      <c r="A15" s="242" t="s">
        <v>210</v>
      </c>
      <c r="B15" s="242"/>
      <c r="C15" s="242"/>
      <c r="D15" s="242"/>
      <c r="E15" s="231"/>
      <c r="F15" s="231"/>
      <c r="G15" s="231"/>
      <c r="H15" s="231"/>
      <c r="I15" s="231"/>
    </row>
    <row r="16" spans="1:6" ht="15" hidden="1">
      <c r="A16" s="234"/>
      <c r="B16" s="234"/>
      <c r="C16" s="234"/>
      <c r="D16" s="234"/>
      <c r="E16" s="11"/>
      <c r="F16" s="11"/>
    </row>
    <row r="17" spans="1:6" ht="15">
      <c r="A17" s="13"/>
      <c r="B17" s="13"/>
      <c r="C17" s="13"/>
      <c r="D17" s="13"/>
      <c r="E17" s="11"/>
      <c r="F17" s="11"/>
    </row>
    <row r="18" spans="1:9" ht="27.75" customHeight="1">
      <c r="A18" s="26" t="s">
        <v>0</v>
      </c>
      <c r="B18" s="26" t="s">
        <v>1</v>
      </c>
      <c r="C18" s="25" t="s">
        <v>196</v>
      </c>
      <c r="D18" s="73"/>
      <c r="E18" s="140" t="s">
        <v>197</v>
      </c>
      <c r="F18" s="74"/>
      <c r="G18" s="81"/>
      <c r="H18" s="82"/>
      <c r="I18" s="124" t="s">
        <v>35</v>
      </c>
    </row>
    <row r="19" spans="1:9" ht="0" customHeight="1" hidden="1">
      <c r="A19" s="26"/>
      <c r="B19" s="26"/>
      <c r="C19" s="83"/>
      <c r="D19" s="25"/>
      <c r="E19" s="25"/>
      <c r="F19" s="129"/>
      <c r="G19" s="131"/>
      <c r="H19" s="126"/>
      <c r="I19" s="132"/>
    </row>
    <row r="20" spans="1:9" ht="12.75">
      <c r="A20" s="26"/>
      <c r="B20" s="174" t="s">
        <v>200</v>
      </c>
      <c r="C20" s="175">
        <v>311534.48</v>
      </c>
      <c r="D20" s="26"/>
      <c r="E20" s="26">
        <v>0</v>
      </c>
      <c r="F20" s="133"/>
      <c r="G20" s="134"/>
      <c r="H20" s="126"/>
      <c r="I20" s="80"/>
    </row>
    <row r="21" spans="1:11" ht="12.75">
      <c r="A21" s="26"/>
      <c r="B21" s="26"/>
      <c r="C21" s="26">
        <f>C22+C44</f>
        <v>1369600</v>
      </c>
      <c r="D21" s="26"/>
      <c r="E21" s="76">
        <f>E22+E53</f>
        <v>986874.67</v>
      </c>
      <c r="F21" s="135"/>
      <c r="G21" s="131"/>
      <c r="H21" s="126"/>
      <c r="I21" s="85">
        <f>E21/C21</f>
        <v>0.7205568560163552</v>
      </c>
      <c r="K21" s="25"/>
    </row>
    <row r="22" spans="1:9" ht="12.75">
      <c r="A22" s="26" t="s">
        <v>2</v>
      </c>
      <c r="B22" s="26" t="s">
        <v>3</v>
      </c>
      <c r="C22" s="26">
        <f>C23+C27+C29+C39</f>
        <v>1082000</v>
      </c>
      <c r="D22" s="26" t="e">
        <f>D23+D27+D29+#REF!+D42</f>
        <v>#REF!</v>
      </c>
      <c r="E22" s="76">
        <f>E23+E27+E29+E39</f>
        <v>791388.67</v>
      </c>
      <c r="F22" s="75" t="e">
        <f>F23+F27+F29+#REF!+F42</f>
        <v>#REF!</v>
      </c>
      <c r="G22" s="130"/>
      <c r="H22" s="126"/>
      <c r="I22" s="85">
        <f>E22/C22</f>
        <v>0.7314128188539741</v>
      </c>
    </row>
    <row r="23" spans="1:9" ht="12.75">
      <c r="A23" s="26" t="s">
        <v>4</v>
      </c>
      <c r="B23" s="26" t="s">
        <v>5</v>
      </c>
      <c r="C23" s="26">
        <f>C24</f>
        <v>220000</v>
      </c>
      <c r="D23" s="26"/>
      <c r="E23" s="26">
        <f>E24</f>
        <v>127355.14</v>
      </c>
      <c r="F23" s="129"/>
      <c r="G23" s="130"/>
      <c r="H23" s="126"/>
      <c r="I23" s="85">
        <f>E23/C23</f>
        <v>0.578887</v>
      </c>
    </row>
    <row r="24" spans="1:9" ht="17.25" customHeight="1">
      <c r="A24" s="26" t="s">
        <v>6</v>
      </c>
      <c r="B24" s="26" t="s">
        <v>7</v>
      </c>
      <c r="C24" s="26">
        <f>C25+C26</f>
        <v>220000</v>
      </c>
      <c r="D24" s="26"/>
      <c r="E24" s="26">
        <f>E25+E26</f>
        <v>127355.14</v>
      </c>
      <c r="F24" s="129"/>
      <c r="G24" s="130"/>
      <c r="H24" s="126"/>
      <c r="I24" s="85">
        <f>E24/C24</f>
        <v>0.578887</v>
      </c>
    </row>
    <row r="25" spans="1:9" ht="91.5" customHeight="1">
      <c r="A25" s="26" t="s">
        <v>76</v>
      </c>
      <c r="B25" s="128" t="s">
        <v>75</v>
      </c>
      <c r="C25" s="26">
        <v>220000</v>
      </c>
      <c r="D25" s="26"/>
      <c r="E25" s="26">
        <v>127355.09</v>
      </c>
      <c r="F25" s="129"/>
      <c r="G25" s="130"/>
      <c r="H25" s="126"/>
      <c r="I25" s="85">
        <f>E25/C25</f>
        <v>0.5788867727272727</v>
      </c>
    </row>
    <row r="26" spans="1:9" ht="52.5">
      <c r="A26" s="26" t="s">
        <v>188</v>
      </c>
      <c r="B26" s="128" t="s">
        <v>189</v>
      </c>
      <c r="C26" s="26">
        <v>0</v>
      </c>
      <c r="D26" s="26"/>
      <c r="E26" s="26">
        <v>0.05</v>
      </c>
      <c r="F26" s="129"/>
      <c r="G26" s="130"/>
      <c r="H26" s="126"/>
      <c r="I26" s="85">
        <v>0</v>
      </c>
    </row>
    <row r="27" spans="1:9" ht="12.75">
      <c r="A27" s="26" t="s">
        <v>77</v>
      </c>
      <c r="B27" s="26" t="s">
        <v>8</v>
      </c>
      <c r="C27" s="26">
        <f>C28</f>
        <v>15000</v>
      </c>
      <c r="D27" s="26"/>
      <c r="E27" s="76">
        <f>E28</f>
        <v>8728.8</v>
      </c>
      <c r="F27" s="129"/>
      <c r="G27" s="130"/>
      <c r="H27" s="126"/>
      <c r="I27" s="85">
        <f>E27/C27*100%</f>
        <v>0.58192</v>
      </c>
    </row>
    <row r="28" spans="1:9" ht="12" customHeight="1">
      <c r="A28" s="26" t="s">
        <v>78</v>
      </c>
      <c r="B28" s="26" t="s">
        <v>9</v>
      </c>
      <c r="C28" s="26">
        <v>15000</v>
      </c>
      <c r="D28" s="26"/>
      <c r="E28" s="26">
        <v>8728.8</v>
      </c>
      <c r="F28" s="129"/>
      <c r="G28" s="130"/>
      <c r="H28" s="126"/>
      <c r="I28" s="85">
        <f>E28/C28</f>
        <v>0.58192</v>
      </c>
    </row>
    <row r="29" spans="1:9" ht="18" customHeight="1">
      <c r="A29" s="26" t="s">
        <v>10</v>
      </c>
      <c r="B29" s="26" t="s">
        <v>11</v>
      </c>
      <c r="C29" s="26">
        <f>C30+C31</f>
        <v>842000</v>
      </c>
      <c r="D29" s="26"/>
      <c r="E29" s="26">
        <f>E30+E31</f>
        <v>576240.08</v>
      </c>
      <c r="F29" s="129"/>
      <c r="G29" s="130"/>
      <c r="H29" s="126"/>
      <c r="I29" s="85">
        <f>E29/C29</f>
        <v>0.6843706413301662</v>
      </c>
    </row>
    <row r="30" spans="1:9" ht="47.25" customHeight="1">
      <c r="A30" s="26" t="s">
        <v>12</v>
      </c>
      <c r="B30" s="84" t="s">
        <v>159</v>
      </c>
      <c r="C30" s="26">
        <v>26000</v>
      </c>
      <c r="D30" s="26"/>
      <c r="E30" s="26">
        <v>-4393.43</v>
      </c>
      <c r="F30" s="129"/>
      <c r="G30" s="130"/>
      <c r="H30" s="126"/>
      <c r="I30" s="85">
        <f>E30/C30</f>
        <v>-0.16897807692307693</v>
      </c>
    </row>
    <row r="31" spans="1:9" ht="12.75">
      <c r="A31" s="26" t="s">
        <v>13</v>
      </c>
      <c r="B31" s="26" t="s">
        <v>14</v>
      </c>
      <c r="C31" s="26">
        <f>C35+C36</f>
        <v>816000</v>
      </c>
      <c r="D31" s="26"/>
      <c r="E31" s="26">
        <f>E35+E36</f>
        <v>580633.51</v>
      </c>
      <c r="F31" s="129"/>
      <c r="G31" s="130"/>
      <c r="H31" s="126"/>
      <c r="I31" s="85">
        <f>E31/C31</f>
        <v>0.7115606740196079</v>
      </c>
    </row>
    <row r="32" spans="1:9" ht="12.75" customHeight="1" hidden="1">
      <c r="A32" s="26"/>
      <c r="B32" s="26"/>
      <c r="C32" s="26"/>
      <c r="D32" s="26"/>
      <c r="E32" s="26"/>
      <c r="F32" s="129"/>
      <c r="G32" s="130"/>
      <c r="H32" s="126"/>
      <c r="I32" s="85"/>
    </row>
    <row r="33" spans="1:9" ht="12.75" customHeight="1" hidden="1">
      <c r="A33" s="26"/>
      <c r="B33" s="26"/>
      <c r="C33" s="26"/>
      <c r="D33" s="26"/>
      <c r="E33" s="26"/>
      <c r="F33" s="129"/>
      <c r="G33" s="130"/>
      <c r="H33" s="126"/>
      <c r="I33" s="85"/>
    </row>
    <row r="34" spans="1:9" ht="12.75" customHeight="1" hidden="1">
      <c r="A34" s="26"/>
      <c r="B34" s="26"/>
      <c r="C34" s="26"/>
      <c r="D34" s="26"/>
      <c r="E34" s="26"/>
      <c r="F34" s="129"/>
      <c r="G34" s="130"/>
      <c r="H34" s="126"/>
      <c r="I34" s="85"/>
    </row>
    <row r="35" spans="1:9" ht="39">
      <c r="A35" s="26" t="s">
        <v>129</v>
      </c>
      <c r="B35" s="128" t="s">
        <v>130</v>
      </c>
      <c r="C35" s="26">
        <v>716000</v>
      </c>
      <c r="D35" s="26"/>
      <c r="E35" s="26">
        <v>545268.85</v>
      </c>
      <c r="F35" s="129"/>
      <c r="G35" s="130"/>
      <c r="H35" s="126"/>
      <c r="I35" s="85">
        <f>E35/C35</f>
        <v>0.7615486731843575</v>
      </c>
    </row>
    <row r="36" spans="1:9" ht="43.5" customHeight="1">
      <c r="A36" s="26" t="s">
        <v>131</v>
      </c>
      <c r="B36" s="128" t="s">
        <v>132</v>
      </c>
      <c r="C36" s="26">
        <v>100000</v>
      </c>
      <c r="D36" s="26"/>
      <c r="E36" s="26">
        <v>35364.66</v>
      </c>
      <c r="F36" s="129"/>
      <c r="G36" s="130"/>
      <c r="H36" s="126"/>
      <c r="I36" s="85">
        <f>E36/C36</f>
        <v>0.35364660000000003</v>
      </c>
    </row>
    <row r="37" spans="1:9" ht="51" customHeight="1" hidden="1">
      <c r="A37" s="26" t="s">
        <v>80</v>
      </c>
      <c r="B37" s="128" t="s">
        <v>79</v>
      </c>
      <c r="C37" s="26"/>
      <c r="D37" s="26"/>
      <c r="E37" s="26">
        <v>0</v>
      </c>
      <c r="F37" s="129"/>
      <c r="G37" s="130"/>
      <c r="H37" s="126"/>
      <c r="I37" s="85">
        <v>0</v>
      </c>
    </row>
    <row r="38" spans="1:9" ht="59.25" customHeight="1" hidden="1">
      <c r="A38" s="26" t="s">
        <v>81</v>
      </c>
      <c r="B38" s="128" t="s">
        <v>82</v>
      </c>
      <c r="C38" s="26"/>
      <c r="D38" s="26"/>
      <c r="E38" s="26">
        <v>0</v>
      </c>
      <c r="F38" s="129"/>
      <c r="G38" s="130"/>
      <c r="H38" s="126"/>
      <c r="I38" s="85">
        <v>0</v>
      </c>
    </row>
    <row r="39" spans="1:9" ht="45" customHeight="1">
      <c r="A39" s="26" t="s">
        <v>184</v>
      </c>
      <c r="B39" s="128" t="s">
        <v>185</v>
      </c>
      <c r="C39" s="26">
        <f>C41+C40</f>
        <v>5000</v>
      </c>
      <c r="D39" s="26"/>
      <c r="E39" s="76">
        <f>E40+E41</f>
        <v>79064.65</v>
      </c>
      <c r="F39" s="129"/>
      <c r="G39" s="130"/>
      <c r="H39" s="126"/>
      <c r="I39" s="85">
        <v>0</v>
      </c>
    </row>
    <row r="40" spans="1:9" ht="82.5" customHeight="1">
      <c r="A40" s="171" t="s">
        <v>198</v>
      </c>
      <c r="B40" s="128" t="s">
        <v>199</v>
      </c>
      <c r="C40" s="26"/>
      <c r="D40" s="26"/>
      <c r="E40" s="76">
        <v>73513.65</v>
      </c>
      <c r="F40" s="129"/>
      <c r="G40" s="130"/>
      <c r="H40" s="126"/>
      <c r="I40" s="85">
        <v>0</v>
      </c>
    </row>
    <row r="41" spans="1:9" ht="102" customHeight="1">
      <c r="A41" s="171" t="s">
        <v>183</v>
      </c>
      <c r="B41" s="128" t="s">
        <v>181</v>
      </c>
      <c r="C41" s="26">
        <f>C43</f>
        <v>5000</v>
      </c>
      <c r="D41" s="26"/>
      <c r="E41" s="76">
        <f>E43</f>
        <v>5551</v>
      </c>
      <c r="F41" s="129"/>
      <c r="G41" s="130"/>
      <c r="H41" s="126"/>
      <c r="I41" s="85">
        <v>0</v>
      </c>
    </row>
    <row r="42" spans="1:9" ht="12.75" hidden="1">
      <c r="A42" s="26"/>
      <c r="B42" s="128"/>
      <c r="C42" s="26">
        <v>0</v>
      </c>
      <c r="D42" s="26"/>
      <c r="E42" s="26">
        <v>0</v>
      </c>
      <c r="F42" s="129"/>
      <c r="G42" s="130"/>
      <c r="H42" s="126"/>
      <c r="I42" s="85">
        <v>0</v>
      </c>
    </row>
    <row r="43" spans="1:9" ht="103.5" customHeight="1">
      <c r="A43" s="171" t="s">
        <v>182</v>
      </c>
      <c r="B43" s="128" t="s">
        <v>181</v>
      </c>
      <c r="C43" s="26">
        <v>5000</v>
      </c>
      <c r="D43" s="26"/>
      <c r="E43" s="26">
        <v>5551</v>
      </c>
      <c r="F43" s="129"/>
      <c r="G43" s="130"/>
      <c r="H43" s="126"/>
      <c r="I43" s="85">
        <v>0</v>
      </c>
    </row>
    <row r="44" spans="1:9" ht="24" customHeight="1">
      <c r="A44" s="174" t="s">
        <v>15</v>
      </c>
      <c r="B44" s="174" t="s">
        <v>16</v>
      </c>
      <c r="C44" s="174">
        <f>C53</f>
        <v>287600</v>
      </c>
      <c r="D44" s="174"/>
      <c r="E44" s="174">
        <f>E53</f>
        <v>195486</v>
      </c>
      <c r="F44" s="176"/>
      <c r="G44" s="177"/>
      <c r="H44" s="178"/>
      <c r="I44" s="179">
        <f>E44/C44</f>
        <v>0.6797148817802503</v>
      </c>
    </row>
    <row r="45" spans="1:9" ht="12.75" customHeight="1" hidden="1">
      <c r="A45" s="26" t="s">
        <v>29</v>
      </c>
      <c r="B45" s="26" t="s">
        <v>101</v>
      </c>
      <c r="C45" s="27">
        <v>173000</v>
      </c>
      <c r="D45" s="26"/>
      <c r="E45" s="27">
        <v>101000</v>
      </c>
      <c r="F45" s="129"/>
      <c r="G45" s="130"/>
      <c r="H45" s="126"/>
      <c r="I45" s="85">
        <f>E45/C45</f>
        <v>0.5838150289017341</v>
      </c>
    </row>
    <row r="46" spans="1:9" ht="12.75" customHeight="1" hidden="1">
      <c r="A46" s="26"/>
      <c r="B46" s="26"/>
      <c r="C46" s="26"/>
      <c r="D46" s="26"/>
      <c r="E46" s="26"/>
      <c r="F46" s="129"/>
      <c r="G46" s="130"/>
      <c r="H46" s="126"/>
      <c r="I46" s="85"/>
    </row>
    <row r="47" spans="1:9" ht="12.75" customHeight="1" hidden="1">
      <c r="A47" s="238"/>
      <c r="B47" s="238"/>
      <c r="C47" s="238"/>
      <c r="D47" s="238"/>
      <c r="E47" s="238"/>
      <c r="F47" s="129"/>
      <c r="G47" s="130"/>
      <c r="H47" s="126"/>
      <c r="I47" s="85"/>
    </row>
    <row r="48" spans="1:9" ht="12.75" customHeight="1" hidden="1">
      <c r="A48" s="238"/>
      <c r="B48" s="238"/>
      <c r="C48" s="238"/>
      <c r="D48" s="238"/>
      <c r="E48" s="238"/>
      <c r="F48" s="129"/>
      <c r="G48" s="130"/>
      <c r="H48" s="126"/>
      <c r="I48" s="85"/>
    </row>
    <row r="49" spans="1:9" ht="12.75" customHeight="1" hidden="1">
      <c r="A49" s="238" t="s">
        <v>30</v>
      </c>
      <c r="B49" s="238" t="s">
        <v>28</v>
      </c>
      <c r="C49" s="239">
        <v>229000</v>
      </c>
      <c r="D49" s="239"/>
      <c r="E49" s="239"/>
      <c r="F49" s="129"/>
      <c r="G49" s="130"/>
      <c r="H49" s="126"/>
      <c r="I49" s="85"/>
    </row>
    <row r="50" spans="1:9" ht="12.75" customHeight="1" hidden="1">
      <c r="A50" s="238"/>
      <c r="B50" s="238"/>
      <c r="C50" s="240"/>
      <c r="D50" s="240"/>
      <c r="E50" s="240"/>
      <c r="F50" s="129"/>
      <c r="G50" s="130"/>
      <c r="H50" s="126"/>
      <c r="I50" s="85"/>
    </row>
    <row r="51" spans="1:9" ht="12.75" customHeight="1" hidden="1">
      <c r="A51" s="238"/>
      <c r="B51" s="238"/>
      <c r="C51" s="241"/>
      <c r="D51" s="241"/>
      <c r="E51" s="241"/>
      <c r="F51" s="129"/>
      <c r="G51" s="130"/>
      <c r="H51" s="126"/>
      <c r="I51" s="85"/>
    </row>
    <row r="52" spans="1:9" ht="13.5" customHeight="1" hidden="1">
      <c r="A52" s="26" t="s">
        <v>100</v>
      </c>
      <c r="B52" s="27" t="s">
        <v>102</v>
      </c>
      <c r="C52" s="26">
        <v>1000</v>
      </c>
      <c r="D52" s="26"/>
      <c r="E52" s="26">
        <v>500</v>
      </c>
      <c r="F52" s="129"/>
      <c r="G52" s="130"/>
      <c r="H52" s="126"/>
      <c r="I52" s="85">
        <f>E52/C52*100%</f>
        <v>0.5</v>
      </c>
    </row>
    <row r="53" spans="1:9" ht="27.75" customHeight="1">
      <c r="A53" s="26" t="s">
        <v>105</v>
      </c>
      <c r="B53" s="27" t="s">
        <v>104</v>
      </c>
      <c r="C53" s="26">
        <f>C54+C55+C82+C83+C84+C85</f>
        <v>287600</v>
      </c>
      <c r="D53" s="26"/>
      <c r="E53" s="26">
        <f>E54+E55+E82+E83+E84+E85</f>
        <v>195486</v>
      </c>
      <c r="F53" s="129"/>
      <c r="G53" s="130"/>
      <c r="H53" s="126"/>
      <c r="I53" s="85">
        <f>E53/C53*100%</f>
        <v>0.6797148817802503</v>
      </c>
    </row>
    <row r="54" spans="1:9" ht="29.25" customHeight="1">
      <c r="A54" s="26" t="s">
        <v>160</v>
      </c>
      <c r="B54" s="26" t="s">
        <v>161</v>
      </c>
      <c r="C54" s="26">
        <v>20200</v>
      </c>
      <c r="D54" s="26"/>
      <c r="E54" s="26">
        <v>17886</v>
      </c>
      <c r="F54" s="129"/>
      <c r="G54" s="130"/>
      <c r="H54" s="126"/>
      <c r="I54" s="85">
        <f>E54/C54*100%</f>
        <v>0.8854455445544555</v>
      </c>
    </row>
    <row r="55" spans="1:9" ht="48" customHeight="1" hidden="1">
      <c r="A55" s="26" t="s">
        <v>97</v>
      </c>
      <c r="B55" s="26" t="s">
        <v>46</v>
      </c>
      <c r="C55" s="26">
        <v>0</v>
      </c>
      <c r="D55" s="26"/>
      <c r="E55" s="26">
        <v>0</v>
      </c>
      <c r="F55" s="129"/>
      <c r="G55" s="130"/>
      <c r="H55" s="126"/>
      <c r="I55" s="85" t="e">
        <f>E55/C55*100%</f>
        <v>#DIV/0!</v>
      </c>
    </row>
    <row r="56" spans="1:9" ht="12.75" customHeight="1" hidden="1">
      <c r="A56" s="26" t="s">
        <v>52</v>
      </c>
      <c r="B56" s="26" t="s">
        <v>49</v>
      </c>
      <c r="C56" s="26">
        <v>1000</v>
      </c>
      <c r="D56" s="26"/>
      <c r="E56" s="26">
        <v>500</v>
      </c>
      <c r="F56" s="129"/>
      <c r="G56" s="130"/>
      <c r="H56" s="126"/>
      <c r="I56" s="85">
        <f>E56/C56</f>
        <v>0.5</v>
      </c>
    </row>
    <row r="57" spans="1:9" ht="12.75" customHeight="1" hidden="1">
      <c r="A57" s="238" t="s">
        <v>51</v>
      </c>
      <c r="B57" s="238" t="s">
        <v>50</v>
      </c>
      <c r="C57" s="239">
        <v>44100</v>
      </c>
      <c r="D57" s="239"/>
      <c r="E57" s="239">
        <v>22050</v>
      </c>
      <c r="F57" s="129"/>
      <c r="G57" s="130"/>
      <c r="H57" s="126"/>
      <c r="I57" s="243">
        <f>E57/C57</f>
        <v>0.5</v>
      </c>
    </row>
    <row r="58" spans="1:9" ht="12.75" customHeight="1" hidden="1">
      <c r="A58" s="238"/>
      <c r="B58" s="238"/>
      <c r="C58" s="240"/>
      <c r="D58" s="240"/>
      <c r="E58" s="240"/>
      <c r="F58" s="129"/>
      <c r="G58" s="130"/>
      <c r="H58" s="126"/>
      <c r="I58" s="243"/>
    </row>
    <row r="59" spans="1:9" ht="12.75" customHeight="1" hidden="1">
      <c r="A59" s="238"/>
      <c r="B59" s="238"/>
      <c r="C59" s="241"/>
      <c r="D59" s="241"/>
      <c r="E59" s="241"/>
      <c r="F59" s="129"/>
      <c r="G59" s="130"/>
      <c r="H59" s="126"/>
      <c r="I59" s="243"/>
    </row>
    <row r="60" spans="1:9" ht="0.75" customHeight="1" hidden="1">
      <c r="A60" s="26" t="s">
        <v>53</v>
      </c>
      <c r="B60" s="26" t="s">
        <v>54</v>
      </c>
      <c r="C60" s="27">
        <v>6000</v>
      </c>
      <c r="D60" s="26"/>
      <c r="E60" s="79">
        <v>3000</v>
      </c>
      <c r="F60" s="129"/>
      <c r="G60" s="130"/>
      <c r="H60" s="126"/>
      <c r="I60" s="85">
        <f>E60/C60</f>
        <v>0.5</v>
      </c>
    </row>
    <row r="61" spans="1:9" ht="10.5" customHeight="1" hidden="1">
      <c r="A61" s="26" t="s">
        <v>98</v>
      </c>
      <c r="B61" s="26" t="s">
        <v>54</v>
      </c>
      <c r="C61" s="27">
        <v>10000</v>
      </c>
      <c r="D61" s="26"/>
      <c r="E61" s="79">
        <v>10000</v>
      </c>
      <c r="F61" s="129"/>
      <c r="G61" s="130"/>
      <c r="H61" s="126"/>
      <c r="I61" s="85">
        <f>E61/C61</f>
        <v>1</v>
      </c>
    </row>
    <row r="62" spans="1:9" ht="0.75" customHeight="1" hidden="1">
      <c r="A62" s="27" t="s">
        <v>31</v>
      </c>
      <c r="B62" s="80"/>
      <c r="C62" s="79">
        <v>137000</v>
      </c>
      <c r="D62" s="26"/>
      <c r="E62" s="79"/>
      <c r="F62" s="129"/>
      <c r="G62" s="130"/>
      <c r="H62" s="126"/>
      <c r="I62" s="85"/>
    </row>
    <row r="63" spans="1:9" ht="12.75" customHeight="1" hidden="1">
      <c r="A63" s="27"/>
      <c r="B63" s="80"/>
      <c r="C63" s="79">
        <v>0</v>
      </c>
      <c r="D63" s="26"/>
      <c r="E63" s="79"/>
      <c r="F63" s="129"/>
      <c r="G63" s="130"/>
      <c r="H63" s="126"/>
      <c r="I63" s="85"/>
    </row>
    <row r="64" spans="1:9" ht="12.75" customHeight="1" hidden="1">
      <c r="A64" s="27"/>
      <c r="B64" s="27"/>
      <c r="C64" s="79"/>
      <c r="D64" s="26"/>
      <c r="E64" s="79"/>
      <c r="F64" s="129"/>
      <c r="G64" s="130"/>
      <c r="H64" s="126"/>
      <c r="I64" s="85"/>
    </row>
    <row r="65" spans="1:9" ht="12.75" customHeight="1" hidden="1">
      <c r="A65" s="250"/>
      <c r="B65" s="238"/>
      <c r="C65" s="238"/>
      <c r="D65" s="240"/>
      <c r="E65" s="238"/>
      <c r="F65" s="129"/>
      <c r="G65" s="130"/>
      <c r="H65" s="126"/>
      <c r="I65" s="85"/>
    </row>
    <row r="66" spans="1:9" ht="12.75" customHeight="1" hidden="1">
      <c r="A66" s="250"/>
      <c r="B66" s="238"/>
      <c r="C66" s="238"/>
      <c r="D66" s="241"/>
      <c r="E66" s="238"/>
      <c r="F66" s="129"/>
      <c r="G66" s="130"/>
      <c r="H66" s="126"/>
      <c r="I66" s="85"/>
    </row>
    <row r="67" spans="1:9" ht="12.75" customHeight="1" hidden="1">
      <c r="A67" s="26"/>
      <c r="B67" s="26"/>
      <c r="C67" s="77"/>
      <c r="D67" s="132"/>
      <c r="E67" s="25"/>
      <c r="F67" s="129"/>
      <c r="G67" s="130"/>
      <c r="H67" s="126"/>
      <c r="I67" s="85"/>
    </row>
    <row r="68" spans="1:9" ht="12.75" customHeight="1" hidden="1">
      <c r="A68" s="26"/>
      <c r="B68" s="26"/>
      <c r="C68" s="75"/>
      <c r="D68" s="80"/>
      <c r="E68" s="25"/>
      <c r="F68" s="129"/>
      <c r="G68" s="130"/>
      <c r="H68" s="126"/>
      <c r="I68" s="85"/>
    </row>
    <row r="69" spans="1:9" ht="12.75" customHeight="1" hidden="1">
      <c r="A69" s="26"/>
      <c r="B69" s="26"/>
      <c r="C69" s="26"/>
      <c r="D69" s="80"/>
      <c r="E69" s="25"/>
      <c r="F69" s="129"/>
      <c r="G69" s="130"/>
      <c r="H69" s="126"/>
      <c r="I69" s="85"/>
    </row>
    <row r="70" spans="1:9" ht="12.75" customHeight="1" hidden="1">
      <c r="A70" s="26"/>
      <c r="B70" s="26"/>
      <c r="C70" s="77"/>
      <c r="D70" s="80"/>
      <c r="E70" s="25"/>
      <c r="F70" s="129"/>
      <c r="G70" s="130"/>
      <c r="H70" s="126"/>
      <c r="I70" s="85"/>
    </row>
    <row r="71" spans="1:9" ht="12.75" customHeight="1" hidden="1">
      <c r="A71" s="26"/>
      <c r="B71" s="26"/>
      <c r="C71" s="78"/>
      <c r="D71" s="80"/>
      <c r="E71" s="25"/>
      <c r="F71" s="129"/>
      <c r="G71" s="130"/>
      <c r="H71" s="126"/>
      <c r="I71" s="85"/>
    </row>
    <row r="72" spans="1:9" ht="12.75" customHeight="1" hidden="1">
      <c r="A72" s="26"/>
      <c r="B72" s="26"/>
      <c r="C72" s="78"/>
      <c r="D72" s="80"/>
      <c r="E72" s="25"/>
      <c r="F72" s="129"/>
      <c r="G72" s="130"/>
      <c r="H72" s="126"/>
      <c r="I72" s="85"/>
    </row>
    <row r="73" spans="1:9" ht="12.75" customHeight="1" hidden="1">
      <c r="A73" s="26"/>
      <c r="B73" s="26"/>
      <c r="C73" s="78"/>
      <c r="D73" s="80"/>
      <c r="E73" s="25"/>
      <c r="F73" s="129"/>
      <c r="G73" s="130"/>
      <c r="H73" s="126"/>
      <c r="I73" s="85"/>
    </row>
    <row r="74" spans="1:9" ht="12.75" customHeight="1" hidden="1">
      <c r="A74" s="26"/>
      <c r="B74" s="26"/>
      <c r="C74" s="78"/>
      <c r="D74" s="80"/>
      <c r="E74" s="25"/>
      <c r="F74" s="129"/>
      <c r="G74" s="130"/>
      <c r="H74" s="126"/>
      <c r="I74" s="85"/>
    </row>
    <row r="75" spans="1:9" ht="93.75" customHeight="1" hidden="1">
      <c r="A75" s="26"/>
      <c r="B75" s="26"/>
      <c r="C75" s="75"/>
      <c r="D75" s="80"/>
      <c r="E75" s="25"/>
      <c r="F75" s="129"/>
      <c r="G75" s="130"/>
      <c r="H75" s="126"/>
      <c r="I75" s="85"/>
    </row>
    <row r="76" spans="1:9" ht="12.75" customHeight="1" hidden="1">
      <c r="A76" s="26"/>
      <c r="B76" s="26"/>
      <c r="C76" s="77"/>
      <c r="D76" s="80"/>
      <c r="E76" s="25"/>
      <c r="F76" s="129"/>
      <c r="G76" s="130"/>
      <c r="H76" s="126"/>
      <c r="I76" s="85"/>
    </row>
    <row r="77" spans="1:9" ht="12.75" customHeight="1" hidden="1">
      <c r="A77" s="26"/>
      <c r="B77" s="26"/>
      <c r="C77" s="78"/>
      <c r="D77" s="80"/>
      <c r="E77" s="25"/>
      <c r="F77" s="129"/>
      <c r="G77" s="130"/>
      <c r="H77" s="126"/>
      <c r="I77" s="85"/>
    </row>
    <row r="78" spans="1:9" ht="0.75" customHeight="1" hidden="1">
      <c r="A78" s="26"/>
      <c r="B78" s="26"/>
      <c r="C78" s="75"/>
      <c r="D78" s="80"/>
      <c r="E78" s="25"/>
      <c r="F78" s="129"/>
      <c r="G78" s="130"/>
      <c r="H78" s="126"/>
      <c r="I78" s="85"/>
    </row>
    <row r="79" spans="1:9" ht="0.75" customHeight="1" hidden="1">
      <c r="A79" s="26"/>
      <c r="B79" s="26"/>
      <c r="C79" s="75"/>
      <c r="D79" s="80"/>
      <c r="E79" s="25"/>
      <c r="F79" s="129"/>
      <c r="G79" s="130"/>
      <c r="H79" s="126"/>
      <c r="I79" s="85"/>
    </row>
    <row r="80" spans="1:9" ht="12.75" customHeight="1" hidden="1">
      <c r="A80" s="26"/>
      <c r="B80" s="26"/>
      <c r="C80" s="75"/>
      <c r="D80" s="80"/>
      <c r="E80" s="25"/>
      <c r="F80" s="129"/>
      <c r="G80" s="130"/>
      <c r="H80" s="126"/>
      <c r="I80" s="85"/>
    </row>
    <row r="81" spans="1:9" ht="12.75" customHeight="1" hidden="1">
      <c r="A81" s="248" t="s">
        <v>33</v>
      </c>
      <c r="B81" s="249"/>
      <c r="C81" s="137">
        <f>C22+C44</f>
        <v>1369600</v>
      </c>
      <c r="D81" s="80"/>
      <c r="E81" s="137">
        <f>E44+E22</f>
        <v>986874.67</v>
      </c>
      <c r="F81" s="136" t="e">
        <f>#REF!+F48+F47</f>
        <v>#REF!</v>
      </c>
      <c r="G81" s="134"/>
      <c r="H81" s="126"/>
      <c r="I81" s="85">
        <f>E81/C81</f>
        <v>0.7205568560163552</v>
      </c>
    </row>
    <row r="82" spans="1:9" ht="39" customHeight="1">
      <c r="A82" s="27" t="s">
        <v>162</v>
      </c>
      <c r="B82" s="27" t="s">
        <v>108</v>
      </c>
      <c r="C82" s="80">
        <v>210000</v>
      </c>
      <c r="D82" s="80"/>
      <c r="E82" s="80">
        <v>134000</v>
      </c>
      <c r="F82" s="125"/>
      <c r="G82" s="126"/>
      <c r="H82" s="126"/>
      <c r="I82" s="127">
        <f>E82/C82*100%</f>
        <v>0.638095238095238</v>
      </c>
    </row>
    <row r="83" spans="1:9" ht="48.75" customHeight="1">
      <c r="A83" s="27" t="s">
        <v>163</v>
      </c>
      <c r="B83" s="27" t="s">
        <v>164</v>
      </c>
      <c r="C83" s="80">
        <v>54600</v>
      </c>
      <c r="D83" s="80"/>
      <c r="E83" s="80">
        <v>40800</v>
      </c>
      <c r="F83" s="125"/>
      <c r="G83" s="126"/>
      <c r="H83" s="126"/>
      <c r="I83" s="127">
        <f>E83/C83*100%</f>
        <v>0.7472527472527473</v>
      </c>
    </row>
    <row r="84" spans="1:9" ht="42.75" customHeight="1">
      <c r="A84" s="27" t="s">
        <v>165</v>
      </c>
      <c r="B84" s="27" t="s">
        <v>166</v>
      </c>
      <c r="C84" s="80">
        <v>2800</v>
      </c>
      <c r="D84" s="80"/>
      <c r="E84" s="80">
        <v>2800</v>
      </c>
      <c r="F84" s="125"/>
      <c r="G84" s="126"/>
      <c r="H84" s="126"/>
      <c r="I84" s="127">
        <f>E84/C84</f>
        <v>1</v>
      </c>
    </row>
    <row r="85" spans="1:9" ht="18" customHeight="1" hidden="1">
      <c r="A85" s="244" t="s">
        <v>103</v>
      </c>
      <c r="B85" s="238" t="s">
        <v>99</v>
      </c>
      <c r="C85" s="239">
        <v>0</v>
      </c>
      <c r="D85" s="239"/>
      <c r="E85" s="239">
        <v>0</v>
      </c>
      <c r="F85" s="129"/>
      <c r="G85" s="130"/>
      <c r="H85" s="126"/>
      <c r="I85" s="243" t="e">
        <f>E85/C85</f>
        <v>#DIV/0!</v>
      </c>
    </row>
    <row r="86" spans="1:9" ht="18" customHeight="1" hidden="1">
      <c r="A86" s="244"/>
      <c r="B86" s="238"/>
      <c r="C86" s="240"/>
      <c r="D86" s="240"/>
      <c r="E86" s="240"/>
      <c r="F86" s="129"/>
      <c r="G86" s="130"/>
      <c r="H86" s="126"/>
      <c r="I86" s="243"/>
    </row>
    <row r="87" spans="1:9" ht="18" customHeight="1" hidden="1">
      <c r="A87" s="244"/>
      <c r="B87" s="238"/>
      <c r="C87" s="241"/>
      <c r="D87" s="241"/>
      <c r="E87" s="241"/>
      <c r="F87" s="129"/>
      <c r="G87" s="130"/>
      <c r="H87" s="126"/>
      <c r="I87" s="243"/>
    </row>
    <row r="88" spans="1:9" ht="18" customHeight="1">
      <c r="A88" s="246" t="s">
        <v>34</v>
      </c>
      <c r="B88" s="247"/>
      <c r="C88" s="180">
        <f>C81</f>
        <v>1369600</v>
      </c>
      <c r="D88" s="181"/>
      <c r="E88" s="182">
        <f>E53+E22</f>
        <v>986874.67</v>
      </c>
      <c r="F88" s="178"/>
      <c r="G88" s="183"/>
      <c r="H88" s="183"/>
      <c r="I88" s="184">
        <f>E88/C88*100%</f>
        <v>0.7205568560163552</v>
      </c>
    </row>
    <row r="89" spans="1:3" ht="18" customHeight="1">
      <c r="A89" s="245"/>
      <c r="B89" s="245"/>
      <c r="C89" s="24"/>
    </row>
    <row r="90" spans="1:6" ht="18" customHeight="1">
      <c r="A90" s="233"/>
      <c r="B90" s="233"/>
      <c r="C90" s="230"/>
      <c r="D90" s="231"/>
      <c r="E90" s="231"/>
      <c r="F90" s="231"/>
    </row>
    <row r="91" spans="1:6" ht="18" customHeight="1">
      <c r="A91" s="233"/>
      <c r="B91" s="233"/>
      <c r="C91" s="230"/>
      <c r="D91" s="231"/>
      <c r="E91" s="231"/>
      <c r="F91" s="231"/>
    </row>
    <row r="92" spans="1:3" ht="18" customHeight="1">
      <c r="A92" s="232"/>
      <c r="B92" s="232"/>
      <c r="C92" s="36"/>
    </row>
    <row r="93" spans="1:5" ht="18" customHeight="1">
      <c r="A93" s="1"/>
      <c r="C93" s="35"/>
      <c r="E93" s="35"/>
    </row>
  </sheetData>
  <sheetProtection/>
  <mergeCells count="48">
    <mergeCell ref="A92:B92"/>
    <mergeCell ref="A91:B91"/>
    <mergeCell ref="C91:F91"/>
    <mergeCell ref="I57:I59"/>
    <mergeCell ref="A65:A66"/>
    <mergeCell ref="B65:B66"/>
    <mergeCell ref="C65:C66"/>
    <mergeCell ref="D65:D66"/>
    <mergeCell ref="E65:E66"/>
    <mergeCell ref="A57:A59"/>
    <mergeCell ref="I85:I87"/>
    <mergeCell ref="A90:B90"/>
    <mergeCell ref="B57:B59"/>
    <mergeCell ref="A85:A87"/>
    <mergeCell ref="D57:D59"/>
    <mergeCell ref="E57:E59"/>
    <mergeCell ref="A89:B89"/>
    <mergeCell ref="A88:B88"/>
    <mergeCell ref="A81:B81"/>
    <mergeCell ref="C57:C59"/>
    <mergeCell ref="C47:C48"/>
    <mergeCell ref="C90:F90"/>
    <mergeCell ref="B85:B87"/>
    <mergeCell ref="C85:C87"/>
    <mergeCell ref="D85:D87"/>
    <mergeCell ref="E85:E87"/>
    <mergeCell ref="D47:D48"/>
    <mergeCell ref="E47:E48"/>
    <mergeCell ref="A11:I11"/>
    <mergeCell ref="A47:A48"/>
    <mergeCell ref="A49:A51"/>
    <mergeCell ref="B49:B51"/>
    <mergeCell ref="C49:C51"/>
    <mergeCell ref="D49:D51"/>
    <mergeCell ref="A14:I14"/>
    <mergeCell ref="A15:I15"/>
    <mergeCell ref="E49:E51"/>
    <mergeCell ref="B47:B48"/>
    <mergeCell ref="A12:I12"/>
    <mergeCell ref="C1:F1"/>
    <mergeCell ref="A2:B2"/>
    <mergeCell ref="A1:B1"/>
    <mergeCell ref="A16:D16"/>
    <mergeCell ref="A8:F8"/>
    <mergeCell ref="A4:I4"/>
    <mergeCell ref="A5:I5"/>
    <mergeCell ref="A7:I7"/>
    <mergeCell ref="A9:I9"/>
  </mergeCells>
  <printOptions/>
  <pageMargins left="0.7874015748031497" right="0" top="0.4330708661417323" bottom="0.1968503937007874" header="0.7086614173228347" footer="0.5118110236220472"/>
  <pageSetup fitToHeight="1" fitToWidth="1" horizontalDpi="600" verticalDpi="600" orientation="portrait" paperSize="9" scale="69" r:id="rId1"/>
  <rowBreaks count="1" manualBreakCount="1">
    <brk id="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C1">
      <selection activeCell="C7" sqref="C7:N7"/>
    </sheetView>
  </sheetViews>
  <sheetFormatPr defaultColWidth="9.00390625" defaultRowHeight="12.75"/>
  <cols>
    <col min="1" max="1" width="7.50390625" style="0" hidden="1" customWidth="1"/>
    <col min="2" max="2" width="10.375" style="0" hidden="1" customWidth="1"/>
    <col min="3" max="3" width="48.875" style="0" customWidth="1"/>
    <col min="4" max="4" width="10.50390625" style="0" hidden="1" customWidth="1"/>
    <col min="5" max="5" width="3.875" style="0" hidden="1" customWidth="1"/>
    <col min="6" max="6" width="6.625" style="0" customWidth="1"/>
    <col min="7" max="7" width="7.00390625" style="0" customWidth="1"/>
    <col min="8" max="8" width="19.50390625" style="0" customWidth="1"/>
    <col min="9" max="9" width="0" style="0" hidden="1" customWidth="1"/>
    <col min="10" max="10" width="17.125" style="0" customWidth="1"/>
    <col min="11" max="11" width="9.625" style="0" hidden="1" customWidth="1"/>
    <col min="12" max="12" width="19.00390625" style="0" customWidth="1"/>
    <col min="13" max="14" width="0.12890625" style="0" customWidth="1"/>
  </cols>
  <sheetData>
    <row r="1" spans="2:14" ht="18.75" customHeight="1">
      <c r="B1" s="37"/>
      <c r="C1" s="242" t="s">
        <v>135</v>
      </c>
      <c r="D1" s="257"/>
      <c r="E1" s="257"/>
      <c r="F1" s="257"/>
      <c r="G1" s="257"/>
      <c r="H1" s="257"/>
      <c r="I1" s="257"/>
      <c r="J1" s="257"/>
      <c r="K1" s="257"/>
      <c r="L1" s="257"/>
      <c r="M1" s="67"/>
      <c r="N1" s="141"/>
    </row>
    <row r="2" spans="2:14" ht="18.75" customHeight="1">
      <c r="B2" s="37"/>
      <c r="C2" s="242" t="s">
        <v>191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2:14" ht="16.5" customHeight="1">
      <c r="B3" s="37"/>
      <c r="C3" s="221" t="s">
        <v>192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1:14" ht="18" customHeight="1">
      <c r="A4" s="71" t="s">
        <v>83</v>
      </c>
      <c r="B4" s="71"/>
      <c r="C4" s="242" t="s">
        <v>201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 hidden="1">
      <c r="A5" s="71"/>
      <c r="B5" s="71"/>
      <c r="C5" s="242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0.75" customHeight="1" hidden="1">
      <c r="A6" s="71"/>
      <c r="B6" s="71"/>
      <c r="C6" s="173"/>
      <c r="D6" s="67"/>
      <c r="E6" s="67"/>
      <c r="F6" s="67"/>
      <c r="G6" s="67"/>
      <c r="H6" s="235"/>
      <c r="I6" s="235"/>
      <c r="J6" s="235"/>
      <c r="K6" s="235"/>
      <c r="L6" s="235"/>
      <c r="M6" s="67"/>
      <c r="N6" s="67"/>
    </row>
    <row r="7" spans="1:14" ht="18" customHeight="1">
      <c r="A7" s="71"/>
      <c r="B7" s="71"/>
      <c r="C7" s="251" t="s">
        <v>213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</row>
    <row r="8" spans="1:13" ht="14.25" customHeight="1">
      <c r="A8" s="254" t="s">
        <v>167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</row>
    <row r="9" spans="1:13" ht="15.75" customHeight="1">
      <c r="A9" s="254" t="s">
        <v>84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</row>
    <row r="10" ht="15" hidden="1">
      <c r="B10" s="3"/>
    </row>
    <row r="11" spans="2:13" ht="54">
      <c r="B11" s="255" t="s">
        <v>19</v>
      </c>
      <c r="C11" s="255" t="s">
        <v>20</v>
      </c>
      <c r="D11" s="9"/>
      <c r="E11" s="14"/>
      <c r="F11" s="54" t="s">
        <v>55</v>
      </c>
      <c r="G11" s="54" t="s">
        <v>56</v>
      </c>
      <c r="H11" s="52" t="s">
        <v>205</v>
      </c>
      <c r="I11" s="53"/>
      <c r="J11" s="52" t="s">
        <v>212</v>
      </c>
      <c r="K11" s="52"/>
      <c r="L11" s="60" t="s">
        <v>35</v>
      </c>
      <c r="M11" s="16"/>
    </row>
    <row r="12" spans="2:13" ht="12.75" customHeight="1" hidden="1">
      <c r="B12" s="256"/>
      <c r="C12" s="256"/>
      <c r="D12" s="9"/>
      <c r="E12" s="17"/>
      <c r="F12" s="17"/>
      <c r="G12" s="17"/>
      <c r="H12" s="17"/>
      <c r="I12" s="15"/>
      <c r="J12" s="8"/>
      <c r="K12" s="2"/>
      <c r="L12" s="21"/>
      <c r="M12" s="15"/>
    </row>
    <row r="13" spans="2:13" ht="33.75" customHeight="1">
      <c r="B13" s="88"/>
      <c r="C13" s="52" t="s">
        <v>21</v>
      </c>
      <c r="D13" s="9"/>
      <c r="E13" s="17"/>
      <c r="F13" s="92" t="s">
        <v>39</v>
      </c>
      <c r="G13" s="86"/>
      <c r="H13" s="93">
        <f>H16+H17+H18+H15</f>
        <v>1307154.48</v>
      </c>
      <c r="I13" s="90"/>
      <c r="J13" s="93">
        <f>J16+J17+J18+J15</f>
        <v>987577.9099999999</v>
      </c>
      <c r="K13" s="87"/>
      <c r="L13" s="91">
        <f>J13/H13*100%</f>
        <v>0.7555173662412111</v>
      </c>
      <c r="M13" s="15"/>
    </row>
    <row r="14" spans="2:13" ht="0.75" customHeight="1">
      <c r="B14" s="41" t="s">
        <v>27</v>
      </c>
      <c r="C14" s="42" t="s">
        <v>57</v>
      </c>
      <c r="D14" s="9"/>
      <c r="E14" s="19"/>
      <c r="F14" s="94" t="s">
        <v>39</v>
      </c>
      <c r="G14" s="94" t="s">
        <v>40</v>
      </c>
      <c r="H14" s="95">
        <v>0</v>
      </c>
      <c r="I14" s="96"/>
      <c r="J14" s="95">
        <v>0</v>
      </c>
      <c r="K14" s="97"/>
      <c r="L14" s="91"/>
      <c r="M14" s="12"/>
    </row>
    <row r="15" spans="2:13" ht="61.5" customHeight="1">
      <c r="B15" s="41"/>
      <c r="C15" s="42" t="s">
        <v>202</v>
      </c>
      <c r="D15" s="9"/>
      <c r="E15" s="19"/>
      <c r="F15" s="94" t="s">
        <v>39</v>
      </c>
      <c r="G15" s="94" t="s">
        <v>40</v>
      </c>
      <c r="H15" s="95">
        <v>307100</v>
      </c>
      <c r="I15" s="96"/>
      <c r="J15" s="95">
        <v>223090.75</v>
      </c>
      <c r="K15" s="97"/>
      <c r="L15" s="91">
        <f>J15/H15</f>
        <v>0.7264433409312927</v>
      </c>
      <c r="M15" s="12"/>
    </row>
    <row r="16" spans="2:13" ht="90" customHeight="1">
      <c r="B16" s="41" t="s">
        <v>48</v>
      </c>
      <c r="C16" s="43" t="s">
        <v>209</v>
      </c>
      <c r="D16" s="9"/>
      <c r="E16" s="19"/>
      <c r="F16" s="98" t="s">
        <v>39</v>
      </c>
      <c r="G16" s="98" t="s">
        <v>41</v>
      </c>
      <c r="H16" s="93">
        <v>670754.48</v>
      </c>
      <c r="I16" s="96"/>
      <c r="J16" s="93">
        <v>551650.23</v>
      </c>
      <c r="K16" s="97"/>
      <c r="L16" s="91">
        <f>J16/H16</f>
        <v>0.8224324196835778</v>
      </c>
      <c r="M16" s="12"/>
    </row>
    <row r="17" spans="2:13" ht="18">
      <c r="B17" s="41"/>
      <c r="C17" s="117" t="s">
        <v>85</v>
      </c>
      <c r="D17" s="9"/>
      <c r="E17" s="19"/>
      <c r="F17" s="98" t="s">
        <v>39</v>
      </c>
      <c r="G17" s="98" t="s">
        <v>86</v>
      </c>
      <c r="H17" s="93">
        <v>10000</v>
      </c>
      <c r="I17" s="96"/>
      <c r="J17" s="93">
        <v>0</v>
      </c>
      <c r="K17" s="97"/>
      <c r="L17" s="91">
        <v>0</v>
      </c>
      <c r="M17" s="12"/>
    </row>
    <row r="18" spans="2:13" ht="18">
      <c r="B18" s="41" t="s">
        <v>23</v>
      </c>
      <c r="C18" s="42" t="s">
        <v>58</v>
      </c>
      <c r="D18" s="9"/>
      <c r="E18" s="19"/>
      <c r="F18" s="98" t="s">
        <v>39</v>
      </c>
      <c r="G18" s="98" t="s">
        <v>59</v>
      </c>
      <c r="H18" s="93">
        <v>319300</v>
      </c>
      <c r="I18" s="99"/>
      <c r="J18" s="93">
        <v>212836.93</v>
      </c>
      <c r="K18" s="97"/>
      <c r="L18" s="91">
        <f>J18/H18</f>
        <v>0.666573535859693</v>
      </c>
      <c r="M18" s="12"/>
    </row>
    <row r="19" spans="2:13" ht="18.75" customHeight="1" hidden="1">
      <c r="B19" s="39"/>
      <c r="C19" s="40"/>
      <c r="D19" s="18"/>
      <c r="E19" s="19"/>
      <c r="F19" s="98"/>
      <c r="G19" s="98"/>
      <c r="H19" s="100"/>
      <c r="I19" s="101"/>
      <c r="J19" s="100"/>
      <c r="K19" s="97"/>
      <c r="L19" s="91"/>
      <c r="M19" s="15"/>
    </row>
    <row r="20" spans="2:13" ht="18.75" customHeight="1" hidden="1">
      <c r="B20" s="41"/>
      <c r="C20" s="42"/>
      <c r="D20" s="9"/>
      <c r="E20" s="19"/>
      <c r="F20" s="98"/>
      <c r="G20" s="98"/>
      <c r="H20" s="93"/>
      <c r="I20" s="99"/>
      <c r="J20" s="93"/>
      <c r="K20" s="97"/>
      <c r="L20" s="91"/>
      <c r="M20" s="15"/>
    </row>
    <row r="21" spans="2:13" ht="18.75" customHeight="1">
      <c r="B21" s="41"/>
      <c r="C21" s="38" t="s">
        <v>87</v>
      </c>
      <c r="D21" s="9"/>
      <c r="E21" s="19"/>
      <c r="F21" s="98" t="s">
        <v>40</v>
      </c>
      <c r="G21" s="98"/>
      <c r="H21" s="93">
        <f>H22</f>
        <v>54600</v>
      </c>
      <c r="I21" s="99"/>
      <c r="J21" s="93">
        <f>J22</f>
        <v>39767.9</v>
      </c>
      <c r="K21" s="97"/>
      <c r="L21" s="91">
        <f>J21/H21</f>
        <v>0.7283498168498169</v>
      </c>
      <c r="M21" s="15"/>
    </row>
    <row r="22" spans="2:13" ht="36">
      <c r="B22" s="41" t="s">
        <v>36</v>
      </c>
      <c r="C22" s="44" t="s">
        <v>60</v>
      </c>
      <c r="D22" s="29"/>
      <c r="E22" s="30"/>
      <c r="F22" s="102" t="s">
        <v>40</v>
      </c>
      <c r="G22" s="102" t="s">
        <v>47</v>
      </c>
      <c r="H22" s="103">
        <v>54600</v>
      </c>
      <c r="I22" s="104"/>
      <c r="J22" s="103">
        <v>39767.9</v>
      </c>
      <c r="K22" s="105"/>
      <c r="L22" s="91">
        <f>J22/H22*100%</f>
        <v>0.7283498168498169</v>
      </c>
      <c r="M22" s="12"/>
    </row>
    <row r="23" spans="2:13" ht="36">
      <c r="B23" s="41"/>
      <c r="C23" s="89" t="s">
        <v>88</v>
      </c>
      <c r="D23" s="29"/>
      <c r="E23" s="30"/>
      <c r="F23" s="102" t="s">
        <v>47</v>
      </c>
      <c r="G23" s="102"/>
      <c r="H23" s="103">
        <f>H24+H25</f>
        <v>500</v>
      </c>
      <c r="I23" s="104"/>
      <c r="J23" s="103">
        <f>J24+J25</f>
        <v>0</v>
      </c>
      <c r="K23" s="105"/>
      <c r="L23" s="91">
        <v>0</v>
      </c>
      <c r="M23" s="12"/>
    </row>
    <row r="24" spans="2:13" ht="54">
      <c r="B24" s="41" t="s">
        <v>26</v>
      </c>
      <c r="C24" s="138" t="s">
        <v>111</v>
      </c>
      <c r="D24" s="64"/>
      <c r="E24" s="65"/>
      <c r="F24" s="106" t="s">
        <v>47</v>
      </c>
      <c r="G24" s="106" t="s">
        <v>63</v>
      </c>
      <c r="H24" s="103">
        <v>500</v>
      </c>
      <c r="I24" s="104"/>
      <c r="J24" s="103">
        <v>0</v>
      </c>
      <c r="K24" s="105"/>
      <c r="L24" s="91">
        <f>J24/H24*100%</f>
        <v>0</v>
      </c>
      <c r="M24" s="20"/>
    </row>
    <row r="25" spans="2:13" ht="0.75" customHeight="1">
      <c r="B25" s="39" t="s">
        <v>24</v>
      </c>
      <c r="C25" s="44" t="s">
        <v>61</v>
      </c>
      <c r="D25" s="28"/>
      <c r="E25" s="30"/>
      <c r="F25" s="102" t="s">
        <v>47</v>
      </c>
      <c r="G25" s="102" t="s">
        <v>62</v>
      </c>
      <c r="H25" s="103">
        <v>0</v>
      </c>
      <c r="I25" s="104"/>
      <c r="J25" s="103">
        <v>0</v>
      </c>
      <c r="K25" s="105"/>
      <c r="L25" s="91"/>
      <c r="M25" s="12"/>
    </row>
    <row r="26" spans="2:13" ht="18.75" customHeight="1">
      <c r="B26" s="39"/>
      <c r="C26" s="169" t="s">
        <v>169</v>
      </c>
      <c r="D26" s="28"/>
      <c r="E26" s="30"/>
      <c r="F26" s="102" t="s">
        <v>168</v>
      </c>
      <c r="G26" s="102" t="s">
        <v>47</v>
      </c>
      <c r="H26" s="103">
        <v>1300</v>
      </c>
      <c r="I26" s="104"/>
      <c r="J26" s="103">
        <v>1300</v>
      </c>
      <c r="K26" s="105"/>
      <c r="L26" s="91">
        <f>J26/H26</f>
        <v>1</v>
      </c>
      <c r="M26" s="12"/>
    </row>
    <row r="27" spans="2:13" ht="21.75" customHeight="1">
      <c r="B27" s="39"/>
      <c r="C27" s="38" t="s">
        <v>89</v>
      </c>
      <c r="D27" s="31"/>
      <c r="E27" s="30"/>
      <c r="F27" s="102" t="s">
        <v>42</v>
      </c>
      <c r="G27" s="102"/>
      <c r="H27" s="103">
        <f>H28</f>
        <v>270780</v>
      </c>
      <c r="I27" s="104"/>
      <c r="J27" s="103">
        <f>J28</f>
        <v>172080.64</v>
      </c>
      <c r="K27" s="105"/>
      <c r="L27" s="91">
        <f>J27/H27*100%</f>
        <v>0.6354998153482533</v>
      </c>
      <c r="M27" s="12"/>
    </row>
    <row r="28" spans="2:13" ht="41.25" customHeight="1">
      <c r="B28" s="39" t="s">
        <v>25</v>
      </c>
      <c r="C28" s="44" t="s">
        <v>134</v>
      </c>
      <c r="D28" s="32"/>
      <c r="E28" s="30"/>
      <c r="F28" s="102" t="s">
        <v>42</v>
      </c>
      <c r="G28" s="102" t="s">
        <v>41</v>
      </c>
      <c r="H28" s="103">
        <v>270780</v>
      </c>
      <c r="I28" s="107"/>
      <c r="J28" s="103">
        <v>172080.64</v>
      </c>
      <c r="K28" s="105"/>
      <c r="L28" s="91">
        <f>J28/H28*100%</f>
        <v>0.6354998153482533</v>
      </c>
      <c r="M28" s="12"/>
    </row>
    <row r="29" spans="2:13" ht="18.75" customHeight="1" hidden="1">
      <c r="B29" s="41"/>
      <c r="C29" s="46"/>
      <c r="D29" s="29"/>
      <c r="E29" s="30"/>
      <c r="F29" s="102"/>
      <c r="G29" s="102"/>
      <c r="H29" s="103"/>
      <c r="I29" s="104"/>
      <c r="J29" s="103"/>
      <c r="K29" s="108"/>
      <c r="L29" s="91"/>
      <c r="M29" s="15"/>
    </row>
    <row r="30" spans="2:13" ht="18.75" customHeight="1" hidden="1">
      <c r="B30" s="39"/>
      <c r="C30" s="45"/>
      <c r="D30" s="28"/>
      <c r="E30" s="30"/>
      <c r="F30" s="102"/>
      <c r="G30" s="102"/>
      <c r="H30" s="109"/>
      <c r="I30" s="107"/>
      <c r="J30" s="109"/>
      <c r="K30" s="108"/>
      <c r="L30" s="91"/>
      <c r="M30" s="15"/>
    </row>
    <row r="31" spans="2:13" ht="18.75" customHeight="1" hidden="1">
      <c r="B31" s="41"/>
      <c r="C31" s="44"/>
      <c r="D31" s="29"/>
      <c r="E31" s="30"/>
      <c r="F31" s="102"/>
      <c r="G31" s="102"/>
      <c r="H31" s="103"/>
      <c r="I31" s="104"/>
      <c r="J31" s="103"/>
      <c r="K31" s="108"/>
      <c r="L31" s="91"/>
      <c r="M31" s="15"/>
    </row>
    <row r="32" spans="2:13" ht="18.75" customHeight="1" hidden="1">
      <c r="B32" s="41"/>
      <c r="C32" s="44"/>
      <c r="D32" s="29"/>
      <c r="E32" s="30"/>
      <c r="F32" s="102"/>
      <c r="G32" s="102"/>
      <c r="H32" s="103"/>
      <c r="I32" s="104"/>
      <c r="J32" s="103"/>
      <c r="K32" s="108"/>
      <c r="L32" s="91"/>
      <c r="M32" s="12"/>
    </row>
    <row r="33" spans="2:13" ht="18.75" customHeight="1" hidden="1">
      <c r="B33" s="119"/>
      <c r="C33" s="46"/>
      <c r="D33" s="28"/>
      <c r="E33" s="30"/>
      <c r="F33" s="102"/>
      <c r="G33" s="102"/>
      <c r="H33" s="103"/>
      <c r="I33" s="104"/>
      <c r="J33" s="103"/>
      <c r="K33" s="105"/>
      <c r="L33" s="91"/>
      <c r="M33" s="15"/>
    </row>
    <row r="34" spans="2:13" ht="18.75" customHeight="1" hidden="1">
      <c r="B34" s="38"/>
      <c r="C34" s="122"/>
      <c r="D34" s="33"/>
      <c r="E34" s="30"/>
      <c r="F34" s="102"/>
      <c r="G34" s="102"/>
      <c r="H34" s="110"/>
      <c r="I34" s="111"/>
      <c r="J34" s="110"/>
      <c r="K34" s="105"/>
      <c r="L34" s="91"/>
      <c r="M34" s="15"/>
    </row>
    <row r="35" spans="2:13" ht="18.75" customHeight="1" hidden="1">
      <c r="B35" s="38"/>
      <c r="C35" s="122"/>
      <c r="D35" s="33"/>
      <c r="E35" s="30"/>
      <c r="F35" s="102"/>
      <c r="G35" s="102"/>
      <c r="H35" s="110"/>
      <c r="I35" s="111"/>
      <c r="J35" s="110"/>
      <c r="K35" s="105"/>
      <c r="L35" s="91"/>
      <c r="M35" s="15"/>
    </row>
    <row r="36" spans="2:13" ht="18.75" customHeight="1" hidden="1">
      <c r="B36" s="47"/>
      <c r="C36" s="49"/>
      <c r="D36" s="34"/>
      <c r="E36" s="30"/>
      <c r="F36" s="112"/>
      <c r="G36" s="112"/>
      <c r="H36" s="113"/>
      <c r="I36" s="111"/>
      <c r="J36" s="113"/>
      <c r="K36" s="105"/>
      <c r="L36" s="91"/>
      <c r="M36" s="15"/>
    </row>
    <row r="37" spans="2:13" ht="18.75" customHeight="1" hidden="1">
      <c r="B37" s="119"/>
      <c r="C37" s="46"/>
      <c r="D37" s="28"/>
      <c r="E37" s="30"/>
      <c r="F37" s="102"/>
      <c r="G37" s="102"/>
      <c r="H37" s="103"/>
      <c r="I37" s="104"/>
      <c r="J37" s="103"/>
      <c r="K37" s="105"/>
      <c r="L37" s="91"/>
      <c r="M37" s="12"/>
    </row>
    <row r="38" spans="2:13" ht="18.75" customHeight="1" hidden="1">
      <c r="B38" s="118"/>
      <c r="C38" s="121"/>
      <c r="D38" s="28"/>
      <c r="E38" s="30"/>
      <c r="F38" s="102"/>
      <c r="G38" s="102"/>
      <c r="H38" s="103"/>
      <c r="I38" s="104"/>
      <c r="J38" s="103"/>
      <c r="K38" s="105"/>
      <c r="L38" s="91"/>
      <c r="M38" s="12"/>
    </row>
    <row r="39" spans="2:13" ht="18.75" customHeight="1" hidden="1">
      <c r="B39" s="120"/>
      <c r="C39" s="49"/>
      <c r="D39" s="28"/>
      <c r="E39" s="30"/>
      <c r="F39" s="102"/>
      <c r="G39" s="102"/>
      <c r="H39" s="103"/>
      <c r="I39" s="104"/>
      <c r="J39" s="103"/>
      <c r="K39" s="105"/>
      <c r="L39" s="91"/>
      <c r="M39" s="12"/>
    </row>
    <row r="40" spans="2:13" ht="18.75" customHeight="1" hidden="1">
      <c r="B40" s="120"/>
      <c r="C40" s="49"/>
      <c r="D40" s="28"/>
      <c r="E40" s="30"/>
      <c r="F40" s="102"/>
      <c r="G40" s="102"/>
      <c r="H40" s="103"/>
      <c r="I40" s="104"/>
      <c r="J40" s="103"/>
      <c r="K40" s="105"/>
      <c r="L40" s="91"/>
      <c r="M40" s="12"/>
    </row>
    <row r="41" spans="2:13" ht="58.5" customHeight="1">
      <c r="B41" s="120"/>
      <c r="C41" s="123" t="s">
        <v>90</v>
      </c>
      <c r="D41" s="28"/>
      <c r="E41" s="30"/>
      <c r="F41" s="102" t="s">
        <v>63</v>
      </c>
      <c r="G41" s="102"/>
      <c r="H41" s="103">
        <f>H42</f>
        <v>46800</v>
      </c>
      <c r="I41" s="104"/>
      <c r="J41" s="103">
        <f>J42</f>
        <v>23400</v>
      </c>
      <c r="K41" s="105"/>
      <c r="L41" s="91">
        <f>J41/H41</f>
        <v>0.5</v>
      </c>
      <c r="M41" s="12"/>
    </row>
    <row r="42" spans="2:13" ht="39" customHeight="1">
      <c r="B42" s="120" t="s">
        <v>32</v>
      </c>
      <c r="C42" s="123" t="s">
        <v>91</v>
      </c>
      <c r="D42" s="66"/>
      <c r="E42" s="65"/>
      <c r="F42" s="106" t="s">
        <v>63</v>
      </c>
      <c r="G42" s="106" t="s">
        <v>47</v>
      </c>
      <c r="H42" s="93">
        <v>46800</v>
      </c>
      <c r="I42" s="99"/>
      <c r="J42" s="93">
        <v>23400</v>
      </c>
      <c r="K42" s="97"/>
      <c r="L42" s="91">
        <f>J42/H42*100%</f>
        <v>0.5</v>
      </c>
      <c r="M42" s="12"/>
    </row>
    <row r="43" spans="2:13" ht="18" customHeight="1">
      <c r="B43" s="48"/>
      <c r="C43" s="50" t="s">
        <v>37</v>
      </c>
      <c r="D43" s="18"/>
      <c r="E43" s="19"/>
      <c r="F43" s="114"/>
      <c r="G43" s="114"/>
      <c r="H43" s="115">
        <f>H41+H27+H23+H21+H13+H26</f>
        <v>1681134.48</v>
      </c>
      <c r="I43" s="115" t="e">
        <f>I14+I18+I24+I28+#REF!+#REF!+#REF!+I42+#REF!+I25+I16</f>
        <v>#REF!</v>
      </c>
      <c r="J43" s="115">
        <f>J13+J21+J23+J27+J41+J26</f>
        <v>1224126.45</v>
      </c>
      <c r="K43" s="116"/>
      <c r="L43" s="185">
        <f>J43/H43</f>
        <v>0.7281549837702455</v>
      </c>
      <c r="M43" s="12"/>
    </row>
    <row r="44" spans="2:13" ht="36" hidden="1">
      <c r="B44" s="48"/>
      <c r="C44" s="56" t="s">
        <v>64</v>
      </c>
      <c r="D44" s="9"/>
      <c r="E44" s="19"/>
      <c r="F44" s="55"/>
      <c r="G44" s="55"/>
      <c r="H44" s="57">
        <v>0</v>
      </c>
      <c r="I44" s="58"/>
      <c r="J44" s="63">
        <v>0</v>
      </c>
      <c r="K44" s="57"/>
      <c r="L44" s="12"/>
      <c r="M44" s="12"/>
    </row>
    <row r="45" spans="2:13" ht="17.25" hidden="1">
      <c r="B45" s="51"/>
      <c r="C45" s="40" t="s">
        <v>22</v>
      </c>
      <c r="D45" s="22"/>
      <c r="E45" s="19"/>
      <c r="F45" s="55"/>
      <c r="G45" s="55"/>
      <c r="H45" s="62">
        <f>H43+H44</f>
        <v>1681134.48</v>
      </c>
      <c r="I45" s="59"/>
      <c r="J45" s="61">
        <f>J43+J44</f>
        <v>1224126.45</v>
      </c>
      <c r="K45" s="61"/>
      <c r="L45" s="12"/>
      <c r="M45" s="12"/>
    </row>
    <row r="46" spans="2:13" ht="15">
      <c r="B46" s="6"/>
      <c r="C46" s="7"/>
      <c r="D46" s="6"/>
      <c r="E46" s="23"/>
      <c r="F46" s="23"/>
      <c r="G46" s="23"/>
      <c r="H46" s="23"/>
      <c r="I46" s="5"/>
      <c r="J46" s="5" t="s">
        <v>18</v>
      </c>
      <c r="K46" s="5"/>
      <c r="L46" s="4"/>
      <c r="M46" s="4"/>
    </row>
    <row r="47" spans="2:13" ht="18.75" customHeight="1">
      <c r="B47" s="4"/>
      <c r="C47" s="253"/>
      <c r="D47" s="253"/>
      <c r="E47" s="253"/>
      <c r="F47" s="253"/>
      <c r="G47" s="253"/>
      <c r="H47" s="253"/>
      <c r="I47" s="253"/>
      <c r="J47" s="253"/>
      <c r="K47" s="4"/>
      <c r="L47" s="4"/>
      <c r="M47" s="4"/>
    </row>
  </sheetData>
  <sheetProtection/>
  <mergeCells count="12">
    <mergeCell ref="C1:L1"/>
    <mergeCell ref="C2:N2"/>
    <mergeCell ref="C3:N3"/>
    <mergeCell ref="C4:N4"/>
    <mergeCell ref="C5:N5"/>
    <mergeCell ref="H6:L6"/>
    <mergeCell ref="C7:N7"/>
    <mergeCell ref="C47:J47"/>
    <mergeCell ref="A8:M8"/>
    <mergeCell ref="A9:M9"/>
    <mergeCell ref="B11:B12"/>
    <mergeCell ref="C11:C12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8"/>
  <sheetViews>
    <sheetView tabSelected="1" zoomScalePageLayoutView="0" workbookViewId="0" topLeftCell="A1">
      <selection activeCell="B6" sqref="B6:J6"/>
    </sheetView>
  </sheetViews>
  <sheetFormatPr defaultColWidth="9.00390625" defaultRowHeight="12.75"/>
  <cols>
    <col min="1" max="1" width="3.125" style="0" customWidth="1"/>
    <col min="2" max="2" width="47.25390625" style="0" customWidth="1"/>
    <col min="3" max="4" width="6.375" style="0" customWidth="1"/>
    <col min="5" max="5" width="5.625" style="0" customWidth="1"/>
    <col min="6" max="6" width="15.125" style="0" customWidth="1"/>
    <col min="7" max="7" width="6.375" style="0" customWidth="1"/>
    <col min="8" max="8" width="16.875" style="0" customWidth="1"/>
    <col min="9" max="9" width="15.25390625" style="0" customWidth="1"/>
    <col min="10" max="10" width="14.50390625" style="0" customWidth="1"/>
  </cols>
  <sheetData>
    <row r="1" spans="2:10" ht="14.25">
      <c r="B1" s="235" t="s">
        <v>155</v>
      </c>
      <c r="C1" s="200"/>
      <c r="D1" s="200"/>
      <c r="E1" s="200"/>
      <c r="F1" s="200"/>
      <c r="G1" s="200"/>
      <c r="H1" s="200"/>
      <c r="I1" s="200"/>
      <c r="J1" s="200"/>
    </row>
    <row r="2" spans="2:10" ht="16.5" customHeight="1">
      <c r="B2" s="235" t="s">
        <v>186</v>
      </c>
      <c r="C2" s="200"/>
      <c r="D2" s="200"/>
      <c r="E2" s="200"/>
      <c r="F2" s="200"/>
      <c r="G2" s="200"/>
      <c r="H2" s="200"/>
      <c r="I2" s="200"/>
      <c r="J2" s="200"/>
    </row>
    <row r="3" spans="2:10" ht="16.5" customHeight="1">
      <c r="B3" s="172"/>
      <c r="C3" s="235" t="s">
        <v>170</v>
      </c>
      <c r="D3" s="235"/>
      <c r="E3" s="235"/>
      <c r="F3" s="235"/>
      <c r="G3" s="235"/>
      <c r="H3" s="235"/>
      <c r="I3" s="235"/>
      <c r="J3" s="235"/>
    </row>
    <row r="4" spans="2:10" ht="13.5" customHeight="1">
      <c r="B4" s="235" t="s">
        <v>187</v>
      </c>
      <c r="C4" s="200"/>
      <c r="D4" s="200"/>
      <c r="E4" s="200"/>
      <c r="F4" s="200"/>
      <c r="G4" s="200"/>
      <c r="H4" s="200"/>
      <c r="I4" s="200"/>
      <c r="J4" s="200"/>
    </row>
    <row r="5" spans="2:10" ht="16.5" customHeight="1">
      <c r="B5" s="235" t="s">
        <v>203</v>
      </c>
      <c r="C5" s="200"/>
      <c r="D5" s="200"/>
      <c r="E5" s="200"/>
      <c r="F5" s="200"/>
      <c r="G5" s="200"/>
      <c r="H5" s="200"/>
      <c r="I5" s="200"/>
      <c r="J5" s="200"/>
    </row>
    <row r="6" spans="2:10" ht="16.5" customHeight="1">
      <c r="B6" s="226" t="s">
        <v>216</v>
      </c>
      <c r="C6" s="237"/>
      <c r="D6" s="237"/>
      <c r="E6" s="237"/>
      <c r="F6" s="237"/>
      <c r="G6" s="237"/>
      <c r="H6" s="237"/>
      <c r="I6" s="237"/>
      <c r="J6" s="237"/>
    </row>
    <row r="7" spans="2:10" ht="14.25" customHeight="1" hidden="1">
      <c r="B7" s="199"/>
      <c r="C7" s="229"/>
      <c r="D7" s="229"/>
      <c r="E7" s="229"/>
      <c r="F7" s="229"/>
      <c r="G7" s="229"/>
      <c r="H7" s="229"/>
      <c r="I7" s="229"/>
      <c r="J7" s="229"/>
    </row>
    <row r="8" ht="12" customHeight="1" hidden="1"/>
    <row r="9" spans="2:10" ht="18" customHeight="1">
      <c r="B9" s="258" t="s">
        <v>204</v>
      </c>
      <c r="C9" s="258"/>
      <c r="D9" s="258"/>
      <c r="E9" s="258"/>
      <c r="F9" s="258"/>
      <c r="G9" s="258"/>
      <c r="H9" s="258"/>
      <c r="I9" s="259"/>
      <c r="J9" s="259"/>
    </row>
    <row r="10" spans="2:10" ht="18.75" customHeight="1">
      <c r="B10" s="258"/>
      <c r="C10" s="258"/>
      <c r="D10" s="258"/>
      <c r="E10" s="258"/>
      <c r="F10" s="258"/>
      <c r="G10" s="258"/>
      <c r="H10" s="258"/>
      <c r="I10" s="259"/>
      <c r="J10" s="259"/>
    </row>
    <row r="11" ht="15" customHeight="1">
      <c r="H11" s="139" t="s">
        <v>112</v>
      </c>
    </row>
    <row r="12" spans="2:10" ht="45" customHeight="1">
      <c r="B12" s="142" t="s">
        <v>1</v>
      </c>
      <c r="C12" s="143" t="s">
        <v>113</v>
      </c>
      <c r="D12" s="143" t="s">
        <v>55</v>
      </c>
      <c r="E12" s="143" t="s">
        <v>56</v>
      </c>
      <c r="F12" s="143" t="s">
        <v>114</v>
      </c>
      <c r="G12" s="143"/>
      <c r="H12" s="144" t="s">
        <v>205</v>
      </c>
      <c r="I12" s="9" t="s">
        <v>206</v>
      </c>
      <c r="J12" s="9" t="s">
        <v>35</v>
      </c>
    </row>
    <row r="13" spans="2:10" ht="18" customHeight="1">
      <c r="B13" s="145" t="s">
        <v>21</v>
      </c>
      <c r="C13" s="146">
        <v>303</v>
      </c>
      <c r="D13" s="146" t="s">
        <v>39</v>
      </c>
      <c r="E13" s="147"/>
      <c r="F13" s="147"/>
      <c r="G13" s="147"/>
      <c r="H13" s="191">
        <f>H19+H26+H30+H14</f>
        <v>1307154.48</v>
      </c>
      <c r="I13" s="148">
        <f>I19+I26+I30+I14</f>
        <v>987577.9099999999</v>
      </c>
      <c r="J13" s="149">
        <f aca="true" t="shared" si="0" ref="J13:J25">I13/H13*100%</f>
        <v>0.7555173662412111</v>
      </c>
    </row>
    <row r="14" spans="2:10" ht="45" customHeight="1">
      <c r="B14" s="150" t="s">
        <v>202</v>
      </c>
      <c r="C14" s="146">
        <v>303</v>
      </c>
      <c r="D14" s="146" t="s">
        <v>39</v>
      </c>
      <c r="E14" s="147" t="s">
        <v>40</v>
      </c>
      <c r="F14" s="147"/>
      <c r="G14" s="147"/>
      <c r="H14" s="191">
        <f aca="true" t="shared" si="1" ref="H14:I17">H15</f>
        <v>307100</v>
      </c>
      <c r="I14" s="151">
        <f t="shared" si="1"/>
        <v>223090.75</v>
      </c>
      <c r="J14" s="152">
        <f>I14/H14*100%</f>
        <v>0.7264433409312927</v>
      </c>
    </row>
    <row r="15" spans="2:10" ht="60" customHeight="1">
      <c r="B15" s="142" t="s">
        <v>115</v>
      </c>
      <c r="C15" s="147" t="s">
        <v>38</v>
      </c>
      <c r="D15" s="147" t="s">
        <v>39</v>
      </c>
      <c r="E15" s="147" t="s">
        <v>40</v>
      </c>
      <c r="F15" s="147" t="s">
        <v>137</v>
      </c>
      <c r="G15" s="147"/>
      <c r="H15" s="191">
        <f t="shared" si="1"/>
        <v>307100</v>
      </c>
      <c r="I15" s="153">
        <f t="shared" si="1"/>
        <v>223090.75</v>
      </c>
      <c r="J15" s="152">
        <f>I15/H15*100%</f>
        <v>0.7264433409312927</v>
      </c>
    </row>
    <row r="16" spans="2:10" ht="33" customHeight="1">
      <c r="B16" s="142" t="s">
        <v>116</v>
      </c>
      <c r="C16" s="147" t="s">
        <v>38</v>
      </c>
      <c r="D16" s="147" t="s">
        <v>39</v>
      </c>
      <c r="E16" s="147" t="s">
        <v>40</v>
      </c>
      <c r="F16" s="147" t="s">
        <v>136</v>
      </c>
      <c r="G16" s="147"/>
      <c r="H16" s="191">
        <f t="shared" si="1"/>
        <v>307100</v>
      </c>
      <c r="I16" s="153">
        <f t="shared" si="1"/>
        <v>223090.75</v>
      </c>
      <c r="J16" s="152">
        <f>I16/H16*100%</f>
        <v>0.7264433409312927</v>
      </c>
    </row>
    <row r="17" spans="2:10" ht="18.75" customHeight="1">
      <c r="B17" s="154" t="s">
        <v>208</v>
      </c>
      <c r="C17" s="147" t="s">
        <v>38</v>
      </c>
      <c r="D17" s="147" t="s">
        <v>39</v>
      </c>
      <c r="E17" s="147" t="s">
        <v>40</v>
      </c>
      <c r="F17" s="147" t="s">
        <v>207</v>
      </c>
      <c r="G17" s="147"/>
      <c r="H17" s="191">
        <f t="shared" si="1"/>
        <v>307100</v>
      </c>
      <c r="I17" s="153">
        <f t="shared" si="1"/>
        <v>223090.75</v>
      </c>
      <c r="J17" s="152">
        <f>I17/H17*100%</f>
        <v>0.7264433409312927</v>
      </c>
    </row>
    <row r="18" spans="2:10" ht="90" customHeight="1">
      <c r="B18" s="142" t="s">
        <v>118</v>
      </c>
      <c r="C18" s="147" t="s">
        <v>38</v>
      </c>
      <c r="D18" s="147" t="s">
        <v>39</v>
      </c>
      <c r="E18" s="147" t="s">
        <v>40</v>
      </c>
      <c r="F18" s="147" t="s">
        <v>207</v>
      </c>
      <c r="G18" s="147" t="s">
        <v>92</v>
      </c>
      <c r="H18" s="191">
        <v>307100</v>
      </c>
      <c r="I18" s="155">
        <v>223090.75</v>
      </c>
      <c r="J18" s="156">
        <f>I18/H18*100%</f>
        <v>0.7264433409312927</v>
      </c>
    </row>
    <row r="19" spans="2:10" ht="60.75" customHeight="1">
      <c r="B19" s="150" t="s">
        <v>93</v>
      </c>
      <c r="C19" s="146">
        <v>303</v>
      </c>
      <c r="D19" s="146" t="s">
        <v>39</v>
      </c>
      <c r="E19" s="147" t="s">
        <v>41</v>
      </c>
      <c r="F19" s="147"/>
      <c r="G19" s="147"/>
      <c r="H19" s="191">
        <f aca="true" t="shared" si="2" ref="H19:I21">H20</f>
        <v>670754.48</v>
      </c>
      <c r="I19" s="151">
        <f t="shared" si="2"/>
        <v>551650.23</v>
      </c>
      <c r="J19" s="152">
        <f t="shared" si="0"/>
        <v>0.8224324196835778</v>
      </c>
    </row>
    <row r="20" spans="2:10" ht="63" customHeight="1">
      <c r="B20" s="142" t="s">
        <v>115</v>
      </c>
      <c r="C20" s="147" t="s">
        <v>38</v>
      </c>
      <c r="D20" s="147" t="s">
        <v>39</v>
      </c>
      <c r="E20" s="147" t="s">
        <v>41</v>
      </c>
      <c r="F20" s="147" t="s">
        <v>137</v>
      </c>
      <c r="G20" s="147"/>
      <c r="H20" s="191">
        <f t="shared" si="2"/>
        <v>670754.48</v>
      </c>
      <c r="I20" s="153">
        <f t="shared" si="2"/>
        <v>551650.23</v>
      </c>
      <c r="J20" s="152">
        <f t="shared" si="0"/>
        <v>0.8224324196835778</v>
      </c>
    </row>
    <row r="21" spans="2:10" ht="30.75" customHeight="1">
      <c r="B21" s="142" t="s">
        <v>116</v>
      </c>
      <c r="C21" s="147" t="s">
        <v>38</v>
      </c>
      <c r="D21" s="147" t="s">
        <v>39</v>
      </c>
      <c r="E21" s="147" t="s">
        <v>41</v>
      </c>
      <c r="F21" s="147" t="s">
        <v>136</v>
      </c>
      <c r="G21" s="147"/>
      <c r="H21" s="191">
        <f t="shared" si="2"/>
        <v>670754.48</v>
      </c>
      <c r="I21" s="153">
        <f t="shared" si="2"/>
        <v>551650.23</v>
      </c>
      <c r="J21" s="152">
        <f t="shared" si="0"/>
        <v>0.8224324196835778</v>
      </c>
    </row>
    <row r="22" spans="2:10" ht="30" customHeight="1">
      <c r="B22" s="154" t="s">
        <v>117</v>
      </c>
      <c r="C22" s="147" t="s">
        <v>38</v>
      </c>
      <c r="D22" s="147" t="s">
        <v>39</v>
      </c>
      <c r="E22" s="147" t="s">
        <v>41</v>
      </c>
      <c r="F22" s="147" t="s">
        <v>138</v>
      </c>
      <c r="G22" s="147"/>
      <c r="H22" s="191">
        <f>H23+H24+H25</f>
        <v>670754.48</v>
      </c>
      <c r="I22" s="153">
        <f>I23+I24+I25</f>
        <v>551650.23</v>
      </c>
      <c r="J22" s="152">
        <f t="shared" si="0"/>
        <v>0.8224324196835778</v>
      </c>
    </row>
    <row r="23" spans="2:10" ht="30.75" customHeight="1">
      <c r="B23" s="142" t="s">
        <v>118</v>
      </c>
      <c r="C23" s="147" t="s">
        <v>38</v>
      </c>
      <c r="D23" s="147" t="s">
        <v>39</v>
      </c>
      <c r="E23" s="147" t="s">
        <v>41</v>
      </c>
      <c r="F23" s="147" t="s">
        <v>138</v>
      </c>
      <c r="G23" s="147" t="s">
        <v>92</v>
      </c>
      <c r="H23" s="191">
        <v>179938</v>
      </c>
      <c r="I23" s="155">
        <v>150264.01</v>
      </c>
      <c r="J23" s="156">
        <f t="shared" si="0"/>
        <v>0.8350876968733676</v>
      </c>
    </row>
    <row r="24" spans="2:10" ht="30" customHeight="1">
      <c r="B24" s="142" t="s">
        <v>119</v>
      </c>
      <c r="C24" s="147" t="s">
        <v>38</v>
      </c>
      <c r="D24" s="147" t="s">
        <v>39</v>
      </c>
      <c r="E24" s="147" t="s">
        <v>41</v>
      </c>
      <c r="F24" s="147" t="s">
        <v>138</v>
      </c>
      <c r="G24" s="147" t="s">
        <v>94</v>
      </c>
      <c r="H24" s="191">
        <v>439116.48</v>
      </c>
      <c r="I24" s="151">
        <v>352034.07</v>
      </c>
      <c r="J24" s="152">
        <f t="shared" si="0"/>
        <v>0.8016872197554508</v>
      </c>
    </row>
    <row r="25" spans="2:10" ht="13.5" customHeight="1">
      <c r="B25" s="157" t="s">
        <v>120</v>
      </c>
      <c r="C25" s="158" t="s">
        <v>38</v>
      </c>
      <c r="D25" s="158" t="s">
        <v>39</v>
      </c>
      <c r="E25" s="158" t="s">
        <v>41</v>
      </c>
      <c r="F25" s="158" t="s">
        <v>138</v>
      </c>
      <c r="G25" s="158" t="s">
        <v>190</v>
      </c>
      <c r="H25" s="192">
        <v>51700</v>
      </c>
      <c r="I25" s="151">
        <v>49352.15</v>
      </c>
      <c r="J25" s="152">
        <f t="shared" si="0"/>
        <v>0.9545870406189555</v>
      </c>
    </row>
    <row r="26" spans="2:10" ht="15">
      <c r="B26" s="142" t="s">
        <v>85</v>
      </c>
      <c r="C26" s="159">
        <v>303</v>
      </c>
      <c r="D26" s="160" t="s">
        <v>39</v>
      </c>
      <c r="E26" s="160">
        <v>11</v>
      </c>
      <c r="F26" s="147"/>
      <c r="G26" s="147"/>
      <c r="H26" s="191">
        <f>H27</f>
        <v>10000</v>
      </c>
      <c r="I26" s="151">
        <f>I27</f>
        <v>0</v>
      </c>
      <c r="J26" s="152">
        <f>J27</f>
        <v>0</v>
      </c>
    </row>
    <row r="27" spans="2:10" ht="15">
      <c r="B27" s="142" t="s">
        <v>85</v>
      </c>
      <c r="C27" s="159">
        <v>303</v>
      </c>
      <c r="D27" s="160" t="s">
        <v>39</v>
      </c>
      <c r="E27" s="160">
        <v>11</v>
      </c>
      <c r="F27" s="147" t="s">
        <v>139</v>
      </c>
      <c r="G27" s="147"/>
      <c r="H27" s="191">
        <f>H28</f>
        <v>10000</v>
      </c>
      <c r="I27" s="161">
        <f>I29</f>
        <v>0</v>
      </c>
      <c r="J27" s="162">
        <f>J28</f>
        <v>0</v>
      </c>
    </row>
    <row r="28" spans="2:10" ht="15" customHeight="1">
      <c r="B28" s="142" t="s">
        <v>121</v>
      </c>
      <c r="C28" s="159">
        <v>303</v>
      </c>
      <c r="D28" s="160" t="s">
        <v>39</v>
      </c>
      <c r="E28" s="160">
        <v>11</v>
      </c>
      <c r="F28" s="147" t="s">
        <v>140</v>
      </c>
      <c r="G28" s="147"/>
      <c r="H28" s="191">
        <f>H29</f>
        <v>10000</v>
      </c>
      <c r="I28" s="153">
        <f>I29</f>
        <v>0</v>
      </c>
      <c r="J28" s="163">
        <f>J29</f>
        <v>0</v>
      </c>
    </row>
    <row r="29" spans="2:10" ht="28.5" customHeight="1">
      <c r="B29" s="142" t="s">
        <v>119</v>
      </c>
      <c r="C29" s="159">
        <v>303</v>
      </c>
      <c r="D29" s="160" t="s">
        <v>39</v>
      </c>
      <c r="E29" s="160">
        <v>11</v>
      </c>
      <c r="F29" s="147" t="s">
        <v>140</v>
      </c>
      <c r="G29" s="147" t="s">
        <v>94</v>
      </c>
      <c r="H29" s="191">
        <v>10000</v>
      </c>
      <c r="I29" s="151">
        <v>0</v>
      </c>
      <c r="J29" s="152">
        <f>I29/G29</f>
        <v>0</v>
      </c>
    </row>
    <row r="30" spans="2:10" ht="15">
      <c r="B30" s="164" t="s">
        <v>58</v>
      </c>
      <c r="C30" s="159">
        <v>303</v>
      </c>
      <c r="D30" s="160" t="s">
        <v>39</v>
      </c>
      <c r="E30" s="160" t="s">
        <v>59</v>
      </c>
      <c r="F30" s="147"/>
      <c r="G30" s="147"/>
      <c r="H30" s="191">
        <f>H31</f>
        <v>319300</v>
      </c>
      <c r="I30" s="151">
        <f>I31</f>
        <v>212836.93</v>
      </c>
      <c r="J30" s="152">
        <f>I30/H30*100%</f>
        <v>0.666573535859693</v>
      </c>
    </row>
    <row r="31" spans="2:10" ht="30" customHeight="1">
      <c r="B31" s="142" t="s">
        <v>144</v>
      </c>
      <c r="C31" s="159">
        <v>303</v>
      </c>
      <c r="D31" s="160" t="s">
        <v>39</v>
      </c>
      <c r="E31" s="160" t="s">
        <v>59</v>
      </c>
      <c r="F31" s="147" t="s">
        <v>145</v>
      </c>
      <c r="G31" s="147"/>
      <c r="H31" s="191">
        <f aca="true" t="shared" si="3" ref="H31:J32">H32</f>
        <v>319300</v>
      </c>
      <c r="I31" s="151">
        <f t="shared" si="3"/>
        <v>212836.93</v>
      </c>
      <c r="J31" s="152">
        <f t="shared" si="3"/>
        <v>0.666573535859693</v>
      </c>
    </row>
    <row r="32" spans="2:10" ht="31.5" customHeight="1">
      <c r="B32" s="142" t="s">
        <v>144</v>
      </c>
      <c r="C32" s="159">
        <v>303</v>
      </c>
      <c r="D32" s="160" t="s">
        <v>39</v>
      </c>
      <c r="E32" s="160" t="s">
        <v>59</v>
      </c>
      <c r="F32" s="147" t="s">
        <v>143</v>
      </c>
      <c r="G32" s="147"/>
      <c r="H32" s="191">
        <f t="shared" si="3"/>
        <v>319300</v>
      </c>
      <c r="I32" s="151">
        <f t="shared" si="3"/>
        <v>212836.93</v>
      </c>
      <c r="J32" s="152">
        <f t="shared" si="3"/>
        <v>0.666573535859693</v>
      </c>
    </row>
    <row r="33" spans="2:10" ht="28.5" customHeight="1">
      <c r="B33" s="142" t="s">
        <v>142</v>
      </c>
      <c r="C33" s="159">
        <v>303</v>
      </c>
      <c r="D33" s="160" t="s">
        <v>39</v>
      </c>
      <c r="E33" s="160" t="s">
        <v>59</v>
      </c>
      <c r="F33" s="147" t="s">
        <v>141</v>
      </c>
      <c r="G33" s="147"/>
      <c r="H33" s="191">
        <f>H34</f>
        <v>319300</v>
      </c>
      <c r="I33" s="151">
        <f>I34</f>
        <v>212836.93</v>
      </c>
      <c r="J33" s="152">
        <f>I33/H33*100%</f>
        <v>0.666573535859693</v>
      </c>
    </row>
    <row r="34" spans="2:10" ht="93">
      <c r="B34" s="142" t="s">
        <v>118</v>
      </c>
      <c r="C34" s="159">
        <v>303</v>
      </c>
      <c r="D34" s="160" t="s">
        <v>39</v>
      </c>
      <c r="E34" s="160" t="s">
        <v>59</v>
      </c>
      <c r="F34" s="147" t="s">
        <v>141</v>
      </c>
      <c r="G34" s="147" t="s">
        <v>92</v>
      </c>
      <c r="H34" s="191">
        <v>319300</v>
      </c>
      <c r="I34" s="151">
        <v>212836.93</v>
      </c>
      <c r="J34" s="152">
        <f>I34/H34</f>
        <v>0.666573535859693</v>
      </c>
    </row>
    <row r="35" spans="2:10" ht="15.75" customHeight="1">
      <c r="B35" s="142" t="s">
        <v>87</v>
      </c>
      <c r="C35" s="147" t="s">
        <v>38</v>
      </c>
      <c r="D35" s="147" t="s">
        <v>40</v>
      </c>
      <c r="E35" s="147"/>
      <c r="F35" s="147"/>
      <c r="G35" s="147"/>
      <c r="H35" s="191">
        <f aca="true" t="shared" si="4" ref="H35:J39">H36</f>
        <v>54600</v>
      </c>
      <c r="I35" s="151">
        <f t="shared" si="4"/>
        <v>39767.9</v>
      </c>
      <c r="J35" s="152">
        <f t="shared" si="4"/>
        <v>0.8037816314981001</v>
      </c>
    </row>
    <row r="36" spans="2:10" ht="16.5" customHeight="1">
      <c r="B36" s="142" t="s">
        <v>95</v>
      </c>
      <c r="C36" s="147" t="s">
        <v>38</v>
      </c>
      <c r="D36" s="147" t="s">
        <v>40</v>
      </c>
      <c r="E36" s="147" t="s">
        <v>47</v>
      </c>
      <c r="F36" s="147"/>
      <c r="G36" s="147"/>
      <c r="H36" s="191">
        <f t="shared" si="4"/>
        <v>54600</v>
      </c>
      <c r="I36" s="151">
        <f t="shared" si="4"/>
        <v>39767.9</v>
      </c>
      <c r="J36" s="152">
        <f t="shared" si="4"/>
        <v>0.8037816314981001</v>
      </c>
    </row>
    <row r="37" spans="2:10" ht="60" customHeight="1">
      <c r="B37" s="142" t="s">
        <v>122</v>
      </c>
      <c r="C37" s="147" t="s">
        <v>38</v>
      </c>
      <c r="D37" s="147" t="s">
        <v>40</v>
      </c>
      <c r="E37" s="147" t="s">
        <v>47</v>
      </c>
      <c r="F37" s="147" t="s">
        <v>148</v>
      </c>
      <c r="G37" s="147"/>
      <c r="H37" s="191">
        <f t="shared" si="4"/>
        <v>54600</v>
      </c>
      <c r="I37" s="151">
        <f t="shared" si="4"/>
        <v>39767.9</v>
      </c>
      <c r="J37" s="152">
        <f t="shared" si="4"/>
        <v>0.8037816314981001</v>
      </c>
    </row>
    <row r="38" spans="2:10" ht="30.75">
      <c r="B38" s="142" t="s">
        <v>96</v>
      </c>
      <c r="C38" s="147" t="s">
        <v>38</v>
      </c>
      <c r="D38" s="147" t="s">
        <v>40</v>
      </c>
      <c r="E38" s="147" t="s">
        <v>47</v>
      </c>
      <c r="F38" s="147" t="s">
        <v>147</v>
      </c>
      <c r="G38" s="147"/>
      <c r="H38" s="191">
        <f t="shared" si="4"/>
        <v>54600</v>
      </c>
      <c r="I38" s="151">
        <f t="shared" si="4"/>
        <v>39767.9</v>
      </c>
      <c r="J38" s="152">
        <f t="shared" si="4"/>
        <v>0.8037816314981001</v>
      </c>
    </row>
    <row r="39" spans="2:10" ht="32.25" customHeight="1">
      <c r="B39" s="142" t="s">
        <v>123</v>
      </c>
      <c r="C39" s="147" t="s">
        <v>38</v>
      </c>
      <c r="D39" s="147" t="s">
        <v>40</v>
      </c>
      <c r="E39" s="147" t="s">
        <v>47</v>
      </c>
      <c r="F39" s="147" t="s">
        <v>146</v>
      </c>
      <c r="G39" s="147"/>
      <c r="H39" s="191">
        <f>H40+H41</f>
        <v>54600</v>
      </c>
      <c r="I39" s="151">
        <f>I40+I41</f>
        <v>39767.9</v>
      </c>
      <c r="J39" s="152">
        <f t="shared" si="4"/>
        <v>0.8037816314981001</v>
      </c>
    </row>
    <row r="40" spans="2:10" ht="30.75" customHeight="1">
      <c r="B40" s="142" t="s">
        <v>118</v>
      </c>
      <c r="C40" s="147" t="s">
        <v>38</v>
      </c>
      <c r="D40" s="147" t="s">
        <v>40</v>
      </c>
      <c r="E40" s="147" t="s">
        <v>47</v>
      </c>
      <c r="F40" s="147" t="s">
        <v>146</v>
      </c>
      <c r="G40" s="147" t="s">
        <v>92</v>
      </c>
      <c r="H40" s="191">
        <v>49476</v>
      </c>
      <c r="I40" s="151">
        <v>39767.9</v>
      </c>
      <c r="J40" s="152">
        <f>I40/H40*100%</f>
        <v>0.8037816314981001</v>
      </c>
    </row>
    <row r="41" spans="2:10" ht="30.75">
      <c r="B41" s="142" t="s">
        <v>119</v>
      </c>
      <c r="C41" s="147" t="s">
        <v>38</v>
      </c>
      <c r="D41" s="147" t="s">
        <v>40</v>
      </c>
      <c r="E41" s="147" t="s">
        <v>47</v>
      </c>
      <c r="F41" s="147" t="s">
        <v>146</v>
      </c>
      <c r="G41" s="147" t="s">
        <v>94</v>
      </c>
      <c r="H41" s="191">
        <v>5124</v>
      </c>
      <c r="I41" s="151">
        <v>0</v>
      </c>
      <c r="J41" s="152">
        <v>0</v>
      </c>
    </row>
    <row r="42" spans="2:10" ht="30.75">
      <c r="B42" s="142" t="s">
        <v>109</v>
      </c>
      <c r="C42" s="147" t="s">
        <v>38</v>
      </c>
      <c r="D42" s="147" t="s">
        <v>47</v>
      </c>
      <c r="E42" s="147"/>
      <c r="F42" s="147"/>
      <c r="G42" s="147"/>
      <c r="H42" s="191">
        <f aca="true" t="shared" si="5" ref="H42:J44">H43</f>
        <v>500</v>
      </c>
      <c r="I42" s="151">
        <f t="shared" si="5"/>
        <v>0</v>
      </c>
      <c r="J42" s="152">
        <f t="shared" si="5"/>
        <v>0</v>
      </c>
    </row>
    <row r="43" spans="2:10" ht="46.5">
      <c r="B43" s="142" t="s">
        <v>111</v>
      </c>
      <c r="C43" s="147" t="s">
        <v>38</v>
      </c>
      <c r="D43" s="147" t="s">
        <v>47</v>
      </c>
      <c r="E43" s="147" t="s">
        <v>63</v>
      </c>
      <c r="F43" s="147"/>
      <c r="G43" s="147"/>
      <c r="H43" s="191">
        <f t="shared" si="5"/>
        <v>500</v>
      </c>
      <c r="I43" s="151">
        <f t="shared" si="5"/>
        <v>0</v>
      </c>
      <c r="J43" s="152">
        <f t="shared" si="5"/>
        <v>0</v>
      </c>
    </row>
    <row r="44" spans="2:10" ht="30.75">
      <c r="B44" s="154" t="s">
        <v>151</v>
      </c>
      <c r="C44" s="147" t="s">
        <v>38</v>
      </c>
      <c r="D44" s="147" t="s">
        <v>47</v>
      </c>
      <c r="E44" s="147" t="s">
        <v>63</v>
      </c>
      <c r="F44" s="147" t="s">
        <v>150</v>
      </c>
      <c r="G44" s="147"/>
      <c r="H44" s="191">
        <f t="shared" si="5"/>
        <v>500</v>
      </c>
      <c r="I44" s="151">
        <f t="shared" si="5"/>
        <v>0</v>
      </c>
      <c r="J44" s="152">
        <f t="shared" si="5"/>
        <v>0</v>
      </c>
    </row>
    <row r="45" spans="2:10" ht="30.75">
      <c r="B45" s="154" t="s">
        <v>151</v>
      </c>
      <c r="C45" s="147" t="s">
        <v>38</v>
      </c>
      <c r="D45" s="147" t="s">
        <v>47</v>
      </c>
      <c r="E45" s="147" t="s">
        <v>63</v>
      </c>
      <c r="F45" s="147" t="s">
        <v>149</v>
      </c>
      <c r="G45" s="147"/>
      <c r="H45" s="191">
        <f>H46</f>
        <v>500</v>
      </c>
      <c r="I45" s="151">
        <v>0</v>
      </c>
      <c r="J45" s="152">
        <f>J46</f>
        <v>0</v>
      </c>
    </row>
    <row r="46" spans="2:10" ht="30.75">
      <c r="B46" s="142" t="s">
        <v>119</v>
      </c>
      <c r="C46" s="147" t="s">
        <v>38</v>
      </c>
      <c r="D46" s="147" t="s">
        <v>47</v>
      </c>
      <c r="E46" s="147" t="s">
        <v>63</v>
      </c>
      <c r="F46" s="147" t="s">
        <v>149</v>
      </c>
      <c r="G46" s="147" t="s">
        <v>94</v>
      </c>
      <c r="H46" s="191">
        <v>500</v>
      </c>
      <c r="I46" s="151">
        <v>0</v>
      </c>
      <c r="J46" s="152">
        <f>I46/H46*100%</f>
        <v>0</v>
      </c>
    </row>
    <row r="47" spans="2:10" ht="15">
      <c r="B47" s="142" t="s">
        <v>176</v>
      </c>
      <c r="C47" s="147" t="s">
        <v>38</v>
      </c>
      <c r="D47" s="147" t="s">
        <v>168</v>
      </c>
      <c r="E47" s="147" t="s">
        <v>47</v>
      </c>
      <c r="F47" s="147"/>
      <c r="G47" s="147"/>
      <c r="H47" s="191">
        <f>H48</f>
        <v>1300</v>
      </c>
      <c r="I47" s="151">
        <f>I48</f>
        <v>1300</v>
      </c>
      <c r="J47" s="152">
        <f aca="true" t="shared" si="6" ref="H47:J51">J48</f>
        <v>1</v>
      </c>
    </row>
    <row r="48" spans="2:10" ht="30.75">
      <c r="B48" s="142" t="s">
        <v>175</v>
      </c>
      <c r="C48" s="147" t="s">
        <v>38</v>
      </c>
      <c r="D48" s="147" t="s">
        <v>168</v>
      </c>
      <c r="E48" s="147" t="s">
        <v>47</v>
      </c>
      <c r="F48" s="147" t="s">
        <v>174</v>
      </c>
      <c r="G48" s="147"/>
      <c r="H48" s="191">
        <f>H49+H51</f>
        <v>1300</v>
      </c>
      <c r="I48" s="151">
        <f>I49+I51</f>
        <v>1300</v>
      </c>
      <c r="J48" s="152">
        <f t="shared" si="6"/>
        <v>1</v>
      </c>
    </row>
    <row r="49" spans="2:10" ht="15">
      <c r="B49" s="142" t="s">
        <v>172</v>
      </c>
      <c r="C49" s="147" t="s">
        <v>38</v>
      </c>
      <c r="D49" s="147" t="s">
        <v>168</v>
      </c>
      <c r="E49" s="147" t="s">
        <v>47</v>
      </c>
      <c r="F49" s="147" t="s">
        <v>173</v>
      </c>
      <c r="G49" s="147"/>
      <c r="H49" s="191">
        <f t="shared" si="6"/>
        <v>800</v>
      </c>
      <c r="I49" s="151">
        <f t="shared" si="6"/>
        <v>800</v>
      </c>
      <c r="J49" s="152">
        <f t="shared" si="6"/>
        <v>1</v>
      </c>
    </row>
    <row r="50" spans="2:12" ht="30.75">
      <c r="B50" s="142" t="s">
        <v>119</v>
      </c>
      <c r="C50" s="147" t="s">
        <v>38</v>
      </c>
      <c r="D50" s="147" t="s">
        <v>168</v>
      </c>
      <c r="E50" s="147" t="s">
        <v>47</v>
      </c>
      <c r="F50" s="147" t="s">
        <v>173</v>
      </c>
      <c r="G50" s="147" t="s">
        <v>94</v>
      </c>
      <c r="H50" s="191">
        <v>800</v>
      </c>
      <c r="I50" s="151">
        <v>800</v>
      </c>
      <c r="J50" s="152">
        <f t="shared" si="6"/>
        <v>1</v>
      </c>
      <c r="L50">
        <v>0</v>
      </c>
    </row>
    <row r="51" spans="2:10" ht="15">
      <c r="B51" s="142" t="s">
        <v>172</v>
      </c>
      <c r="C51" s="147" t="s">
        <v>38</v>
      </c>
      <c r="D51" s="147" t="s">
        <v>168</v>
      </c>
      <c r="E51" s="147" t="s">
        <v>47</v>
      </c>
      <c r="F51" s="147" t="s">
        <v>171</v>
      </c>
      <c r="G51" s="147"/>
      <c r="H51" s="191">
        <f t="shared" si="6"/>
        <v>500</v>
      </c>
      <c r="I51" s="151">
        <f t="shared" si="6"/>
        <v>500</v>
      </c>
      <c r="J51" s="152">
        <f t="shared" si="6"/>
        <v>1</v>
      </c>
    </row>
    <row r="52" spans="2:10" ht="28.5" customHeight="1">
      <c r="B52" s="142" t="s">
        <v>119</v>
      </c>
      <c r="C52" s="147" t="s">
        <v>38</v>
      </c>
      <c r="D52" s="147" t="s">
        <v>168</v>
      </c>
      <c r="E52" s="147" t="s">
        <v>47</v>
      </c>
      <c r="F52" s="147" t="s">
        <v>171</v>
      </c>
      <c r="G52" s="147" t="s">
        <v>94</v>
      </c>
      <c r="H52" s="191">
        <v>500</v>
      </c>
      <c r="I52" s="151">
        <v>500</v>
      </c>
      <c r="J52" s="152">
        <f>I52/H52*100%</f>
        <v>1</v>
      </c>
    </row>
    <row r="53" spans="2:10" ht="16.5" customHeight="1">
      <c r="B53" s="170" t="s">
        <v>89</v>
      </c>
      <c r="C53" s="147" t="s">
        <v>38</v>
      </c>
      <c r="D53" s="147" t="s">
        <v>42</v>
      </c>
      <c r="E53" s="147"/>
      <c r="F53" s="147"/>
      <c r="G53" s="147"/>
      <c r="H53" s="191">
        <f aca="true" t="shared" si="7" ref="H53:J56">H54</f>
        <v>270780</v>
      </c>
      <c r="I53" s="151">
        <f t="shared" si="7"/>
        <v>172080.64</v>
      </c>
      <c r="J53" s="152">
        <f t="shared" si="7"/>
        <v>0.6334693998811647</v>
      </c>
    </row>
    <row r="54" spans="2:10" ht="32.25" customHeight="1">
      <c r="B54" s="142" t="s">
        <v>133</v>
      </c>
      <c r="C54" s="147" t="s">
        <v>38</v>
      </c>
      <c r="D54" s="147" t="s">
        <v>42</v>
      </c>
      <c r="E54" s="147" t="s">
        <v>41</v>
      </c>
      <c r="F54" s="147"/>
      <c r="G54" s="147"/>
      <c r="H54" s="191">
        <f>H55+H59</f>
        <v>270780</v>
      </c>
      <c r="I54" s="151">
        <f>I55+I59</f>
        <v>172080.64</v>
      </c>
      <c r="J54" s="152">
        <f t="shared" si="7"/>
        <v>0.6334693998811647</v>
      </c>
    </row>
    <row r="55" spans="2:10" ht="28.5" customHeight="1">
      <c r="B55" s="142" t="s">
        <v>144</v>
      </c>
      <c r="C55" s="147" t="s">
        <v>38</v>
      </c>
      <c r="D55" s="147" t="s">
        <v>42</v>
      </c>
      <c r="E55" s="147" t="s">
        <v>41</v>
      </c>
      <c r="F55" s="147" t="s">
        <v>145</v>
      </c>
      <c r="G55" s="147"/>
      <c r="H55" s="191">
        <f t="shared" si="7"/>
        <v>269280</v>
      </c>
      <c r="I55" s="151">
        <f t="shared" si="7"/>
        <v>170580.64</v>
      </c>
      <c r="J55" s="152">
        <f t="shared" si="7"/>
        <v>0.6334693998811647</v>
      </c>
    </row>
    <row r="56" spans="2:10" ht="30.75" customHeight="1">
      <c r="B56" s="142" t="s">
        <v>144</v>
      </c>
      <c r="C56" s="147" t="s">
        <v>38</v>
      </c>
      <c r="D56" s="147" t="s">
        <v>42</v>
      </c>
      <c r="E56" s="147" t="s">
        <v>41</v>
      </c>
      <c r="F56" s="147" t="s">
        <v>143</v>
      </c>
      <c r="G56" s="147"/>
      <c r="H56" s="191">
        <f t="shared" si="7"/>
        <v>269280</v>
      </c>
      <c r="I56" s="151">
        <f t="shared" si="7"/>
        <v>170580.64</v>
      </c>
      <c r="J56" s="152">
        <f t="shared" si="7"/>
        <v>0.6334693998811647</v>
      </c>
    </row>
    <row r="57" spans="2:10" ht="30.75">
      <c r="B57" s="142" t="s">
        <v>142</v>
      </c>
      <c r="C57" s="147" t="s">
        <v>38</v>
      </c>
      <c r="D57" s="147" t="s">
        <v>42</v>
      </c>
      <c r="E57" s="147" t="s">
        <v>41</v>
      </c>
      <c r="F57" s="147" t="s">
        <v>141</v>
      </c>
      <c r="G57" s="147"/>
      <c r="H57" s="191">
        <f>H58</f>
        <v>269280</v>
      </c>
      <c r="I57" s="151">
        <f>I58</f>
        <v>170580.64</v>
      </c>
      <c r="J57" s="152">
        <f>I57/H57*100%</f>
        <v>0.6334693998811647</v>
      </c>
    </row>
    <row r="58" spans="2:10" ht="93">
      <c r="B58" s="142" t="s">
        <v>118</v>
      </c>
      <c r="C58" s="147" t="s">
        <v>38</v>
      </c>
      <c r="D58" s="147" t="s">
        <v>42</v>
      </c>
      <c r="E58" s="147" t="s">
        <v>41</v>
      </c>
      <c r="F58" s="147" t="s">
        <v>141</v>
      </c>
      <c r="G58" s="147" t="s">
        <v>92</v>
      </c>
      <c r="H58" s="191">
        <v>269280</v>
      </c>
      <c r="I58" s="151">
        <v>170580.64</v>
      </c>
      <c r="J58" s="152">
        <f>I58/H58*100%</f>
        <v>0.6334693998811647</v>
      </c>
    </row>
    <row r="59" spans="2:10" ht="15">
      <c r="B59" s="142" t="s">
        <v>172</v>
      </c>
      <c r="C59" s="147" t="s">
        <v>38</v>
      </c>
      <c r="D59" s="147" t="s">
        <v>42</v>
      </c>
      <c r="E59" s="147" t="s">
        <v>41</v>
      </c>
      <c r="F59" s="147" t="s">
        <v>177</v>
      </c>
      <c r="G59" s="147"/>
      <c r="H59" s="191">
        <f>H60</f>
        <v>1500</v>
      </c>
      <c r="I59" s="151">
        <f>I60</f>
        <v>1500</v>
      </c>
      <c r="J59" s="152">
        <f>J60</f>
        <v>1</v>
      </c>
    </row>
    <row r="60" spans="2:10" ht="30" customHeight="1">
      <c r="B60" s="142" t="s">
        <v>119</v>
      </c>
      <c r="C60" s="147" t="s">
        <v>38</v>
      </c>
      <c r="D60" s="147" t="s">
        <v>42</v>
      </c>
      <c r="E60" s="147" t="s">
        <v>41</v>
      </c>
      <c r="F60" s="147" t="s">
        <v>177</v>
      </c>
      <c r="G60" s="147" t="s">
        <v>94</v>
      </c>
      <c r="H60" s="191">
        <v>1500</v>
      </c>
      <c r="I60" s="151">
        <v>1500</v>
      </c>
      <c r="J60" s="152">
        <f>I60/H60</f>
        <v>1</v>
      </c>
    </row>
    <row r="61" spans="2:10" ht="45" customHeight="1">
      <c r="B61" s="142" t="s">
        <v>90</v>
      </c>
      <c r="C61" s="147" t="s">
        <v>38</v>
      </c>
      <c r="D61" s="147" t="s">
        <v>63</v>
      </c>
      <c r="E61" s="147"/>
      <c r="F61" s="147"/>
      <c r="G61" s="147"/>
      <c r="H61" s="191">
        <f aca="true" t="shared" si="8" ref="H61:J64">H62</f>
        <v>46800</v>
      </c>
      <c r="I61" s="165">
        <f t="shared" si="8"/>
        <v>23400</v>
      </c>
      <c r="J61" s="152">
        <f t="shared" si="8"/>
        <v>0.5</v>
      </c>
    </row>
    <row r="62" spans="2:10" ht="30.75">
      <c r="B62" s="142" t="s">
        <v>91</v>
      </c>
      <c r="C62" s="147" t="s">
        <v>38</v>
      </c>
      <c r="D62" s="147" t="s">
        <v>63</v>
      </c>
      <c r="E62" s="147" t="s">
        <v>47</v>
      </c>
      <c r="F62" s="147"/>
      <c r="G62" s="147"/>
      <c r="H62" s="191">
        <f t="shared" si="8"/>
        <v>46800</v>
      </c>
      <c r="I62" s="165">
        <f t="shared" si="8"/>
        <v>23400</v>
      </c>
      <c r="J62" s="152">
        <f t="shared" si="8"/>
        <v>0.5</v>
      </c>
    </row>
    <row r="63" spans="2:10" ht="30.75">
      <c r="B63" s="142" t="s">
        <v>124</v>
      </c>
      <c r="C63" s="147" t="s">
        <v>38</v>
      </c>
      <c r="D63" s="147" t="s">
        <v>63</v>
      </c>
      <c r="E63" s="147" t="s">
        <v>47</v>
      </c>
      <c r="F63" s="147" t="s">
        <v>154</v>
      </c>
      <c r="G63" s="147"/>
      <c r="H63" s="191">
        <f t="shared" si="8"/>
        <v>46800</v>
      </c>
      <c r="I63" s="165">
        <f t="shared" si="8"/>
        <v>23400</v>
      </c>
      <c r="J63" s="152">
        <f t="shared" si="8"/>
        <v>0.5</v>
      </c>
    </row>
    <row r="64" spans="2:10" ht="126" customHeight="1">
      <c r="B64" s="142" t="s">
        <v>125</v>
      </c>
      <c r="C64" s="147" t="s">
        <v>38</v>
      </c>
      <c r="D64" s="147" t="s">
        <v>63</v>
      </c>
      <c r="E64" s="147" t="s">
        <v>47</v>
      </c>
      <c r="F64" s="147" t="s">
        <v>152</v>
      </c>
      <c r="G64" s="147"/>
      <c r="H64" s="191">
        <f t="shared" si="8"/>
        <v>46800</v>
      </c>
      <c r="I64" s="165">
        <f t="shared" si="8"/>
        <v>23400</v>
      </c>
      <c r="J64" s="152">
        <f t="shared" si="8"/>
        <v>0.5</v>
      </c>
    </row>
    <row r="65" spans="2:10" ht="15">
      <c r="B65" s="142" t="s">
        <v>73</v>
      </c>
      <c r="C65" s="147" t="s">
        <v>38</v>
      </c>
      <c r="D65" s="147" t="s">
        <v>63</v>
      </c>
      <c r="E65" s="147" t="s">
        <v>47</v>
      </c>
      <c r="F65" s="147" t="s">
        <v>152</v>
      </c>
      <c r="G65" s="147" t="s">
        <v>153</v>
      </c>
      <c r="H65" s="191">
        <v>46800</v>
      </c>
      <c r="I65" s="165">
        <v>23400</v>
      </c>
      <c r="J65" s="152">
        <f>I65/H65</f>
        <v>0.5</v>
      </c>
    </row>
    <row r="66" spans="2:10" ht="15">
      <c r="B66" s="186" t="s">
        <v>110</v>
      </c>
      <c r="C66" s="187"/>
      <c r="D66" s="187"/>
      <c r="E66" s="187"/>
      <c r="F66" s="187"/>
      <c r="G66" s="187"/>
      <c r="H66" s="190">
        <f>H13+H35+H42+H47+H53+H62</f>
        <v>1681134.48</v>
      </c>
      <c r="I66" s="188">
        <f>I61+I53+I35+I13+I47</f>
        <v>1224126.45</v>
      </c>
      <c r="J66" s="189">
        <f>I66/H66*100%</f>
        <v>0.7281549837702455</v>
      </c>
    </row>
    <row r="67" spans="2:10" ht="15">
      <c r="B67" s="69"/>
      <c r="C67" s="69"/>
      <c r="D67" s="147"/>
      <c r="E67" s="69"/>
      <c r="F67" s="69"/>
      <c r="G67" s="69"/>
      <c r="H67" s="69"/>
      <c r="I67" s="69"/>
      <c r="J67" s="69"/>
    </row>
    <row r="68" ht="15">
      <c r="D68" s="69"/>
    </row>
  </sheetData>
  <sheetProtection/>
  <mergeCells count="8">
    <mergeCell ref="B9:J10"/>
    <mergeCell ref="B1:J1"/>
    <mergeCell ref="B2:J2"/>
    <mergeCell ref="B4:J4"/>
    <mergeCell ref="B5:J5"/>
    <mergeCell ref="B6:J6"/>
    <mergeCell ref="B7:J7"/>
    <mergeCell ref="C3:J3"/>
  </mergeCells>
  <printOptions/>
  <pageMargins left="1.1811023622047245" right="0.3937007874015748" top="0.35433070866141736" bottom="0.35433070866141736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1</dc:creator>
  <cp:keywords/>
  <dc:description/>
  <cp:lastModifiedBy>Молодецкая Э.Р.</cp:lastModifiedBy>
  <cp:lastPrinted>2018-10-08T09:44:59Z</cp:lastPrinted>
  <dcterms:created xsi:type="dcterms:W3CDTF">2006-04-04T06:58:31Z</dcterms:created>
  <dcterms:modified xsi:type="dcterms:W3CDTF">2018-10-08T09:45:45Z</dcterms:modified>
  <cp:category/>
  <cp:version/>
  <cp:contentType/>
  <cp:contentStatus/>
</cp:coreProperties>
</file>