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2"/>
  </bookViews>
  <sheets>
    <sheet name="прил 1 доходы" sheetId="1" r:id="rId1"/>
    <sheet name="прил 2 вед. структура" sheetId="2" r:id="rId2"/>
    <sheet name="прил 3 разд и подразд" sheetId="3" r:id="rId3"/>
    <sheet name="прил 4 источники" sheetId="4" r:id="rId4"/>
  </sheets>
  <definedNames>
    <definedName name="_xlnm.Print_Area" localSheetId="0">'прил 1 доходы'!$A$4:$I$96</definedName>
    <definedName name="_xlnm.Print_Area" localSheetId="1">'прил 2 вед. структура'!$B$1:$J$81</definedName>
    <definedName name="_xlnm.Print_Area" localSheetId="2">'прил 3 разд и подразд'!$A$1:$N$48</definedName>
    <definedName name="_xlnm.Print_Area" localSheetId="3">'прил 4 источники'!$A$4:$Q$31</definedName>
  </definedNames>
  <calcPr fullCalcOnLoad="1"/>
</workbook>
</file>

<file path=xl/sharedStrings.xml><?xml version="1.0" encoding="utf-8"?>
<sst xmlns="http://schemas.openxmlformats.org/spreadsheetml/2006/main" count="530" uniqueCount="242">
  <si>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</si>
  <si>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</si>
  <si>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</si>
  <si>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</si>
  <si>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</si>
  <si>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</si>
  <si>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</si>
  <si>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 xml:space="preserve">НАЛОГИ НА ИМУЩЕСТВО 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</si>
  <si>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</si>
  <si>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</si>
  <si>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</si>
  <si>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</si>
  <si>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</si>
  <si>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 xml:space="preserve">                                                                                       «Шиловского сельсовета»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</si>
  <si>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</si>
  <si>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Код</t>
  </si>
  <si>
    <t>Наименование показателей</t>
  </si>
  <si>
    <t>Общегосударственные вопросы</t>
  </si>
  <si>
    <t>ВСЕГО РАСХОДОВ</t>
  </si>
  <si>
    <t>0104</t>
  </si>
  <si>
    <t>0500</t>
  </si>
  <si>
    <t>0801</t>
  </si>
  <si>
    <t>0115</t>
  </si>
  <si>
    <t>0102</t>
  </si>
  <si>
    <t>Дотации бюджетам поселений на поддержку мер по обеспечению сбалансированности бюджетов</t>
  </si>
  <si>
    <t xml:space="preserve">2 02 01001 10 0000 151 </t>
  </si>
  <si>
    <t>2 02 01003 10 0000 151</t>
  </si>
  <si>
    <t>2 02 02040 10 0000 151</t>
  </si>
  <si>
    <t>1102</t>
  </si>
  <si>
    <t>Итого  доходов бюджета</t>
  </si>
  <si>
    <t>Всего доходов</t>
  </si>
  <si>
    <t>% исполнения</t>
  </si>
  <si>
    <t>3000</t>
  </si>
  <si>
    <t>Итого расходы бюджетных средств</t>
  </si>
  <si>
    <t>303</t>
  </si>
  <si>
    <t>01</t>
  </si>
  <si>
    <t>02</t>
  </si>
  <si>
    <t>04</t>
  </si>
  <si>
    <t>08</t>
  </si>
  <si>
    <t xml:space="preserve">                                                                                                                            местного бюджета муниципального </t>
  </si>
  <si>
    <t xml:space="preserve"> Утвержденный план  на 2007 г. руб.</t>
  </si>
  <si>
    <t>изменения</t>
  </si>
  <si>
    <t>Прочие субсидии бюджетам поселений</t>
  </si>
  <si>
    <t>03</t>
  </si>
  <si>
    <t>0103</t>
  </si>
  <si>
    <t>Субвенции бюджетам на государственной регистрации актов гражданского состояния</t>
  </si>
  <si>
    <t>Субвенции бюджетам  на осуществление первичного воинского учета на территориях, где отсутствуют военные комиссариаты</t>
  </si>
  <si>
    <t>2 02 03015 10 0000 151</t>
  </si>
  <si>
    <t xml:space="preserve"> 2 02 03003 10 0000 151</t>
  </si>
  <si>
    <t>202 03024 10 0000 151</t>
  </si>
  <si>
    <t>Субвенции бюджетам поселений на выполнение передаваемых полномочий субъектов Российской Федерации</t>
  </si>
  <si>
    <t>Рз</t>
  </si>
  <si>
    <t>ПР</t>
  </si>
  <si>
    <t>Функционирование высшего должностного лица субъекта Российской Федерации и органов местного самоуправления</t>
  </si>
  <si>
    <t>Фунционирование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</si>
  <si>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Другие общегосударственные вопросы</t>
  </si>
  <si>
    <t>13</t>
  </si>
  <si>
    <t>Мобилизационная вневойсковая подготовка</t>
  </si>
  <si>
    <t>Защита населения и территории от чрезвычайных ситуаций природного и технического характера,гражданская оборона</t>
  </si>
  <si>
    <t>09</t>
  </si>
  <si>
    <t>10</t>
  </si>
  <si>
    <t>Итого расходы от предпринимательской деятельности</t>
  </si>
  <si>
    <t xml:space="preserve">                                                                            </t>
  </si>
  <si>
    <t>Код источника финансирования по бюджетной классификации</t>
  </si>
  <si>
    <t xml:space="preserve">Источники финансирования дефицита бюджета-всего </t>
  </si>
  <si>
    <t>000 01 05 02 01 10 0000 510</t>
  </si>
  <si>
    <t>000 01 05 02 01 10 0000 610</t>
  </si>
  <si>
    <t>Изменение остатков средств</t>
  </si>
  <si>
    <t>Утвержденные бюджетные назначения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</si>
  <si>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</si>
  <si>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</si>
  <si>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ЗАДОЛЖЕННОСТЬ И ПЕРЕРАСЧЕТЫ ПО ОТМЕНЕННЫМ НАЛОГАМ, СБОРАМ И ИНЫМ ОБЯЗАТЕЛЬНЫМ ПЛАТЕЖАМ</t>
  </si>
  <si>
    <t>1 09 00000 00 0000 000</t>
  </si>
  <si>
    <t>109 04053 10 0000 110</t>
  </si>
  <si>
    <t>Земельный налог (по обязательствам, возникшим до        1 января 2006 года), мобилизуемый на территориях поселений</t>
  </si>
  <si>
    <t xml:space="preserve">                                            ___________________№____</t>
  </si>
  <si>
    <t>по разделам,подразделам классификации расходов</t>
  </si>
  <si>
    <t>Обеспечение проведения выборов и референдумов</t>
  </si>
  <si>
    <t>07</t>
  </si>
  <si>
    <t>11</t>
  </si>
  <si>
    <t>Национальная оборона</t>
  </si>
  <si>
    <t>Культура, кинематография</t>
  </si>
  <si>
    <t>Социальная политика</t>
  </si>
  <si>
    <t>Пенсионное обеспечение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</si>
  <si>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</si>
  <si>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</si>
  <si>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</si>
  <si>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Глава местной администрации (исполнительно-распорядительного органа муниципального образования)</t>
  </si>
  <si>
    <t>Мобилизационная и вневойсковая подготовка</t>
  </si>
  <si>
    <t>Руководство и управление в сфере установленных функций</t>
  </si>
  <si>
    <t>202 02999 10 0000 151</t>
  </si>
  <si>
    <t>202 09054 10 0000 151</t>
  </si>
  <si>
    <t>Прочие безмозмездные поступления от бюджетов муниципальных районов</t>
  </si>
  <si>
    <t>303 03003 10 0000 151</t>
  </si>
  <si>
    <t>Дотации бюджетам поселений на выравнивание уровня бюджетной обеспеченности</t>
  </si>
  <si>
    <t>Субвенции бюджетам поселений на государственную регистрацию актов гражданского состояния</t>
  </si>
  <si>
    <t>2 02 09054 10 0000 151</t>
  </si>
  <si>
    <t>Безвозмездные поступления от других бюджетов бюджетной системы Российской Федерации</t>
  </si>
  <si>
    <t>рублей</t>
  </si>
  <si>
    <t>код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</si>
  <si>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</si>
  <si>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и органов  местного самоуправления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</si>
  <si>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</si>
  <si>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</si>
  <si>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</si>
  <si>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</si>
  <si>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Уплата налогов,сборов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</si>
  <si>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</si>
  <si>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</si>
  <si>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Доплаты к пенсиям</t>
  </si>
  <si>
    <t xml:space="preserve">  </t>
  </si>
  <si>
    <t>1 06 06033 10 0000 110</t>
  </si>
  <si>
    <t>Земельный налог с организаций,обладающих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</si>
  <si>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</si>
  <si>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участком, расположенным в границах сельских поселений</t>
  </si>
  <si>
    <t>Другие вопросы в области культуры, кинематографии</t>
  </si>
  <si>
    <t>01 2 00 00000</t>
  </si>
  <si>
    <t>01 00 0 00000</t>
  </si>
  <si>
    <t>01 2 00 10110</t>
  </si>
  <si>
    <t>01 2 00 10130</t>
  </si>
  <si>
    <t>02 5 00 10820</t>
  </si>
  <si>
    <t>Учебно-методические кабинеты,централизованные бухгалтерии</t>
  </si>
  <si>
    <t>02 5 00 00000</t>
  </si>
  <si>
    <t>Расходы на обеспечение деятельности (оказание услуг) подведомственных учреждений</t>
  </si>
  <si>
    <t>02 0 00 00000</t>
  </si>
  <si>
    <t xml:space="preserve">01 4 00 51180 </t>
  </si>
  <si>
    <t>90 4 00 16270</t>
  </si>
  <si>
    <t>Иные пенсии,социальные доплаты к пенсиям</t>
  </si>
  <si>
    <t>90 4 00 00000</t>
  </si>
  <si>
    <t>90 0 00 00000</t>
  </si>
  <si>
    <t>Иные вопросы в отраслях социальной сферы</t>
  </si>
  <si>
    <t>98 5 00 60510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</si>
  <si>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</si>
  <si>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</si>
  <si>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</si>
  <si>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</si>
  <si>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</si>
  <si>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</si>
  <si>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Распределение бюджетных ассигнований бюджета сельского поселения</t>
  </si>
  <si>
    <t>05</t>
  </si>
  <si>
    <t>Жилищно-коммунальное хозяйство</t>
  </si>
  <si>
    <t>Межбюджетные трансферты</t>
  </si>
  <si>
    <t>Иные вопросы в области жилищно-коммунального хозяйства</t>
  </si>
  <si>
    <t>Благоустройство</t>
  </si>
  <si>
    <t>44 1 00 66510</t>
  </si>
  <si>
    <t>Прочие поступления от использованияимущества,находящегося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</si>
  <si>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</si>
  <si>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</si>
  <si>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</si>
  <si>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                        "Об исполнении  бюджета муниципального образования Зимаревский</t>
  </si>
  <si>
    <t>800</t>
  </si>
  <si>
    <t xml:space="preserve">   "Об исполнении  бюджета муниципального </t>
  </si>
  <si>
    <t xml:space="preserve">                                         "Об исполнении  бюджета муниципального образования Зимаревский</t>
  </si>
  <si>
    <t xml:space="preserve">           "Об исполнении бюджета муниципального образования Зимарёвский сельсовет  </t>
  </si>
  <si>
    <t>Расходы на реализацию мероприятий краевой адресной инвестиционной программы</t>
  </si>
  <si>
    <t>000 01 05 00 00 00 0000 000</t>
  </si>
  <si>
    <t xml:space="preserve">Коды бюджетной классификации </t>
  </si>
  <si>
    <t>1 11 05025 10 0000 120</t>
  </si>
  <si>
    <t>202 00000 00 0000 150</t>
  </si>
  <si>
    <t>202 35118 10 0000 150</t>
  </si>
  <si>
    <t>202 49999 10 0000 150</t>
  </si>
  <si>
    <t>204 05099 10 0000 150</t>
  </si>
  <si>
    <t>Уточненный план на 2019 руб.</t>
  </si>
  <si>
    <t>12</t>
  </si>
  <si>
    <t>Другие вопросы в области национальной экономики</t>
  </si>
  <si>
    <t>Национальная экономика</t>
  </si>
  <si>
    <t>Культура</t>
  </si>
  <si>
    <t>Физическая культура и спорт</t>
  </si>
  <si>
    <t>Массовый спорт</t>
  </si>
  <si>
    <t>202 30024 10 0000 150</t>
  </si>
  <si>
    <t>Субвенции бюджетам сельских поселений на осуществление передаваемых полномочий субъектов Российской Федерации</t>
  </si>
  <si>
    <t>202 40014 10 0000 150</t>
  </si>
  <si>
    <t>Межбюджетные трансфеты, передаваемые бюджетам сельских поселений из бюджетов муниципальных районов на осуществление части полномочий по реению вопросов местного значения с соответствии с заключенными соглашениями</t>
  </si>
  <si>
    <t>Прочие межбюджетные трансфеты, передаваемые бюджетам сельских поселений</t>
  </si>
  <si>
    <t>БЕЗВОЗМЕЗДНЫЕ ПОСТУПЛЕНИЯ ОТ НЕГОСУДАРСТВЕННЫХ ОРГАНИЗАЦИЙ</t>
  </si>
  <si>
    <t xml:space="preserve">Безвозмездные поступления от негосударственных организаций в бюджеты сельских поселений </t>
  </si>
  <si>
    <t>204 00000 00 0000 000</t>
  </si>
  <si>
    <t>НАЛОГОВЫЕ И НЕНАЛОГОВЫЕ ДОХОДЫ</t>
  </si>
  <si>
    <t>Функционирование административных комиссий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</si>
  <si>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</si>
  <si>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</si>
  <si>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</si>
  <si>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НАЦИОНАЛЬНАЯ ЭКОНОМИКА</t>
  </si>
  <si>
    <t>00 0 00 00000</t>
  </si>
  <si>
    <t>92 9 00 00000</t>
  </si>
  <si>
    <t>92 9 00 18070</t>
  </si>
  <si>
    <t>92 9 00 18090</t>
  </si>
  <si>
    <t xml:space="preserve">  72 0 00 00000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</si>
  <si>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</si>
  <si>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</si>
  <si>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вопросы в отраслях социальной политики</t>
  </si>
  <si>
    <t>Расходы бюджета - всего</t>
  </si>
  <si>
    <t>Иные вопросы в сфере здравоохранения, физической культуры и спорта</t>
  </si>
  <si>
    <t>Мероприятия в области здравоохранения, спорта и физической культуры, туризма</t>
  </si>
  <si>
    <t>90 3 00 16670</t>
  </si>
  <si>
    <t>90 3 00 00000</t>
  </si>
  <si>
    <t xml:space="preserve">01 0 00 00000 </t>
  </si>
  <si>
    <t xml:space="preserve">01 4 00 00000 </t>
  </si>
  <si>
    <t xml:space="preserve">01 4 00 70060 </t>
  </si>
  <si>
    <t>01 0 00  00000</t>
  </si>
  <si>
    <t>Объем доходов бюджета</t>
  </si>
  <si>
    <t xml:space="preserve">                  Приложение № 1</t>
  </si>
  <si>
    <t>Приложение № 2</t>
  </si>
  <si>
    <t xml:space="preserve">           Приложение № 4</t>
  </si>
  <si>
    <t>образования Зимарёвский сельсовет Калманского района  на 2020 год и плановый период 2021-2022 годов"</t>
  </si>
  <si>
    <t>муниципального образования  Зимарёвский сельсовет Калманского района за 2020 год</t>
  </si>
  <si>
    <t>Уточненный план      на 2020 г. /руб./</t>
  </si>
  <si>
    <t>Факт 2020 г. /руб./</t>
  </si>
  <si>
    <t xml:space="preserve">сельсовет Калманского района  на 2020 год и плановый период 2021-2022 годов" </t>
  </si>
  <si>
    <t>Факт        2020 г.        руб.</t>
  </si>
  <si>
    <t xml:space="preserve">                         сельсовет Калманского района на 2020 год и плановый период 2021-2022 годов" </t>
  </si>
  <si>
    <t>Калманского района на 2020 год и плановый период 2021-2022 годов"</t>
  </si>
  <si>
    <t>Исполнено за 2020 год</t>
  </si>
  <si>
    <t>202 16001 10  0000 150</t>
  </si>
  <si>
    <t>1 05 00000 00 0000 000</t>
  </si>
  <si>
    <t>НАЛОГИ НА СОВОКУПНЫЙ ДОХОД</t>
  </si>
  <si>
    <t>1 05 03000 00 0100 110</t>
  </si>
  <si>
    <t>Единый сельскохозяйственный налог</t>
  </si>
  <si>
    <t>1 05 03010 01 0000 110</t>
  </si>
  <si>
    <t>1 05 03010 01 0011 110</t>
  </si>
  <si>
    <t>Единый сельскохозяйственный налог (сумма платежа (перерасчеты, недоимка и задолженность по соответствующему платежу в том числе по отменному)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</si>
  <si>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 в том числе по отмененному)</t>
  </si>
  <si>
    <t>1 01 02030 01 1000 110</t>
  </si>
  <si>
    <t>Уточненный план на 2020 г. руб.</t>
  </si>
  <si>
    <t>Факт за 2020г., руб.</t>
  </si>
  <si>
    <t>х</t>
  </si>
  <si>
    <t>Мероприятия по стимулированию инвестиционный активности</t>
  </si>
  <si>
    <t>Иные вопросы в области национальной экономики</t>
  </si>
  <si>
    <t>91 0 00 00000</t>
  </si>
  <si>
    <t>91 1 00 00000</t>
  </si>
  <si>
    <t xml:space="preserve">Мероприятия по землейстройству и землепользованию </t>
  </si>
  <si>
    <t>91 1 00 67090</t>
  </si>
  <si>
    <t xml:space="preserve">                   к решению Совета депутатов Зимарёвского сельсовета                            </t>
  </si>
  <si>
    <t xml:space="preserve">                                       к решению Совета депутатов Зимарёвского сельсовета Калманского района  </t>
  </si>
  <si>
    <t xml:space="preserve">                                                                               Приложение № 3</t>
  </si>
  <si>
    <t xml:space="preserve">                       к решению Совета депутатов Зимарёвского сельсовета Калманского района                         </t>
  </si>
  <si>
    <t xml:space="preserve">           к решению Совета депутатов Зимарёвского сельсовета Калманского района                                                                         </t>
  </si>
  <si>
    <t>Источники внутреннего финансирования дефицита бюджета муниципального образования Зимарёвский сельсовет Калманского района на 2020 г.</t>
  </si>
  <si>
    <t>Распределение бюджетных ассигнований по разделам, подразделам, целевым статьям и видам расходов классификации расходов бюджетов сельских поселений в ведомственной структуре расходов на 2020 год</t>
  </si>
  <si>
    <t xml:space="preserve">        от 25.05.  2021 г. № 8</t>
  </si>
  <si>
    <t xml:space="preserve"> от от 25.05.  2021 г. № 8</t>
  </si>
  <si>
    <t>от от 25.05.  2021 г. № 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</si>
</sst>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0.000000000000"/>
    <numFmt numFmtId="188" formatCode="0.000%"/>
    <numFmt numFmtId="189" formatCode="[$-FC19]d\ mmmm\ yyyy\ &quot;г.&quot;"/>
    <numFmt numFmtId="190" formatCode="_-* #,##0.000&quot;р.&quot;_-;\-* #,##0.000&quot;р.&quot;_-;_-* &quot;-&quot;??&quot;р.&quot;_-;_-@_-"/>
    <numFmt numFmtId="191" formatCode="_-* #,##0.0000&quot;р.&quot;_-;\-* #,##0.0000&quot;р.&quot;_-;_-* &quot;-&quot;??&quot;р.&quot;_-;_-@_-"/>
    <numFmt numFmtId="192" formatCode="_(* #,##0_);_(* \(#,##0\);_(* &quot;-&quot;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1010419]dd\.mm\.yyyy"/>
    <numFmt numFmtId="197" formatCode="&quot;&quot;#000"/>
    <numFmt numFmtId="198" formatCode="&quot;&quot;###,##0.00"/>
  </numFmts>
  <fonts count="6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6" fontId="10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85" fontId="2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9" fontId="15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5" fillId="0" borderId="0" xfId="0" applyNumberFormat="1" applyFont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/>
    </xf>
    <xf numFmtId="185" fontId="2" fillId="33" borderId="1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/>
    </xf>
    <xf numFmtId="0" fontId="16" fillId="0" borderId="0" xfId="0" applyFont="1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9" fontId="2" fillId="0" borderId="10" xfId="59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9" fontId="0" fillId="0" borderId="10" xfId="0" applyNumberFormat="1" applyFont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wrapText="1"/>
    </xf>
    <xf numFmtId="3" fontId="2" fillId="0" borderId="1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9" fontId="18" fillId="0" borderId="10" xfId="59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71" fontId="18" fillId="0" borderId="10" xfId="62" applyFont="1" applyBorder="1" applyAlignment="1">
      <alignment horizontal="left" vertical="center" wrapText="1"/>
    </xf>
    <xf numFmtId="171" fontId="2" fillId="0" borderId="10" xfId="62" applyFont="1" applyBorder="1" applyAlignment="1">
      <alignment horizontal="left" vertical="center" wrapText="1"/>
    </xf>
    <xf numFmtId="171" fontId="18" fillId="0" borderId="10" xfId="62" applyFont="1" applyFill="1" applyBorder="1" applyAlignment="1">
      <alignment horizontal="left" vertical="center" wrapText="1"/>
    </xf>
    <xf numFmtId="171" fontId="2" fillId="0" borderId="10" xfId="62" applyFont="1" applyFill="1" applyBorder="1" applyAlignment="1">
      <alignment horizontal="left" vertical="center" wrapText="1"/>
    </xf>
    <xf numFmtId="171" fontId="2" fillId="0" borderId="18" xfId="62" applyFont="1" applyBorder="1" applyAlignment="1">
      <alignment horizontal="left" vertical="center" wrapText="1"/>
    </xf>
    <xf numFmtId="171" fontId="2" fillId="0" borderId="19" xfId="62" applyFont="1" applyBorder="1" applyAlignment="1">
      <alignment horizontal="left" vertical="center" wrapText="1"/>
    </xf>
    <xf numFmtId="171" fontId="2" fillId="0" borderId="12" xfId="62" applyFont="1" applyBorder="1" applyAlignment="1">
      <alignment horizontal="left" vertical="center" wrapText="1"/>
    </xf>
    <xf numFmtId="171" fontId="2" fillId="0" borderId="12" xfId="62" applyFont="1" applyFill="1" applyBorder="1" applyAlignment="1">
      <alignment horizontal="left" vertical="center" wrapText="1"/>
    </xf>
    <xf numFmtId="171" fontId="0" fillId="0" borderId="10" xfId="62" applyFont="1" applyBorder="1" applyAlignment="1">
      <alignment horizontal="left" vertical="center"/>
    </xf>
    <xf numFmtId="171" fontId="3" fillId="0" borderId="10" xfId="62" applyFont="1" applyBorder="1" applyAlignment="1">
      <alignment horizontal="left" vertical="center" wrapText="1"/>
    </xf>
    <xf numFmtId="171" fontId="2" fillId="0" borderId="10" xfId="62" applyFont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171" fontId="4" fillId="0" borderId="10" xfId="62" applyFont="1" applyBorder="1" applyAlignment="1">
      <alignment horizontal="left" vertical="center"/>
    </xf>
    <xf numFmtId="171" fontId="17" fillId="0" borderId="10" xfId="62" applyFont="1" applyBorder="1" applyAlignment="1">
      <alignment horizontal="left" vertical="center"/>
    </xf>
    <xf numFmtId="171" fontId="4" fillId="0" borderId="10" xfId="62" applyFont="1" applyBorder="1" applyAlignment="1">
      <alignment horizontal="left" vertical="center" wrapText="1"/>
    </xf>
    <xf numFmtId="9" fontId="4" fillId="0" borderId="10" xfId="0" applyNumberFormat="1" applyFont="1" applyBorder="1" applyAlignment="1">
      <alignment horizontal="left" vertical="center"/>
    </xf>
    <xf numFmtId="171" fontId="2" fillId="0" borderId="10" xfId="62" applyFont="1" applyBorder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171" fontId="2" fillId="0" borderId="12" xfId="62" applyFont="1" applyBorder="1" applyAlignment="1">
      <alignment horizontal="left" vertical="center"/>
    </xf>
    <xf numFmtId="9" fontId="0" fillId="0" borderId="12" xfId="0" applyNumberFormat="1" applyFont="1" applyBorder="1" applyAlignment="1">
      <alignment horizontal="left" vertical="center"/>
    </xf>
    <xf numFmtId="49" fontId="58" fillId="0" borderId="0" xfId="0" applyNumberFormat="1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wrapText="1" shrinkToFit="1"/>
    </xf>
    <xf numFmtId="0" fontId="59" fillId="0" borderId="10" xfId="0" applyFont="1" applyBorder="1" applyAlignment="1">
      <alignment horizontal="center" wrapText="1" shrinkToFit="1"/>
    </xf>
    <xf numFmtId="0" fontId="59" fillId="0" borderId="10" xfId="0" applyFont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/>
    </xf>
    <xf numFmtId="49" fontId="59" fillId="34" borderId="10" xfId="0" applyNumberFormat="1" applyFont="1" applyFill="1" applyBorder="1" applyAlignment="1">
      <alignment horizontal="center" wrapText="1"/>
    </xf>
    <xf numFmtId="49" fontId="59" fillId="0" borderId="10" xfId="0" applyNumberFormat="1" applyFont="1" applyBorder="1" applyAlignment="1">
      <alignment horizontal="center" wrapText="1" shrinkToFit="1"/>
    </xf>
    <xf numFmtId="2" fontId="59" fillId="0" borderId="10" xfId="0" applyNumberFormat="1" applyFont="1" applyBorder="1" applyAlignment="1">
      <alignment horizontal="center" wrapText="1" shrinkToFit="1"/>
    </xf>
    <xf numFmtId="2" fontId="2" fillId="0" borderId="10" xfId="0" applyNumberFormat="1" applyFont="1" applyBorder="1" applyAlignment="1">
      <alignment horizontal="center" wrapText="1"/>
    </xf>
    <xf numFmtId="9" fontId="2" fillId="0" borderId="10" xfId="0" applyNumberFormat="1" applyFont="1" applyBorder="1" applyAlignment="1">
      <alignment horizontal="left" wrapText="1"/>
    </xf>
    <xf numFmtId="0" fontId="59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center" wrapText="1"/>
    </xf>
    <xf numFmtId="9" fontId="10" fillId="0" borderId="10" xfId="59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left" vertical="top" wrapText="1" shrinkToFit="1"/>
    </xf>
    <xf numFmtId="2" fontId="10" fillId="0" borderId="18" xfId="0" applyNumberFormat="1" applyFont="1" applyBorder="1" applyAlignment="1">
      <alignment horizontal="center" wrapText="1"/>
    </xf>
    <xf numFmtId="9" fontId="10" fillId="0" borderId="18" xfId="59" applyFont="1" applyBorder="1" applyAlignment="1">
      <alignment horizontal="left" wrapText="1"/>
    </xf>
    <xf numFmtId="0" fontId="59" fillId="0" borderId="10" xfId="0" applyFont="1" applyFill="1" applyBorder="1" applyAlignment="1">
      <alignment horizontal="left" wrapText="1" shrinkToFit="1"/>
    </xf>
    <xf numFmtId="49" fontId="59" fillId="0" borderId="10" xfId="0" applyNumberFormat="1" applyFont="1" applyFill="1" applyBorder="1" applyAlignment="1">
      <alignment horizontal="center" wrapText="1" shrinkToFit="1"/>
    </xf>
    <xf numFmtId="2" fontId="59" fillId="0" borderId="10" xfId="0" applyNumberFormat="1" applyFont="1" applyFill="1" applyBorder="1" applyAlignment="1">
      <alignment horizontal="center" wrapText="1" shrinkToFit="1"/>
    </xf>
    <xf numFmtId="0" fontId="59" fillId="34" borderId="10" xfId="0" applyFont="1" applyFill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9" fontId="10" fillId="0" borderId="12" xfId="59" applyNumberFormat="1" applyFont="1" applyBorder="1" applyAlignment="1">
      <alignment horizontal="left" wrapText="1"/>
    </xf>
    <xf numFmtId="0" fontId="60" fillId="34" borderId="10" xfId="0" applyFont="1" applyFill="1" applyBorder="1" applyAlignment="1">
      <alignment horizontal="center" wrapText="1"/>
    </xf>
    <xf numFmtId="49" fontId="60" fillId="34" borderId="10" xfId="0" applyNumberFormat="1" applyFont="1" applyFill="1" applyBorder="1" applyAlignment="1">
      <alignment horizontal="center" wrapText="1"/>
    </xf>
    <xf numFmtId="0" fontId="10" fillId="0" borderId="20" xfId="53" applyFont="1" applyBorder="1" applyAlignment="1">
      <alignment horizontal="left" vertical="top" wrapText="1"/>
      <protection/>
    </xf>
    <xf numFmtId="0" fontId="10" fillId="0" borderId="20" xfId="54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left" vertical="top" wrapText="1"/>
      <protection/>
    </xf>
    <xf numFmtId="49" fontId="59" fillId="0" borderId="18" xfId="0" applyNumberFormat="1" applyFont="1" applyBorder="1" applyAlignment="1">
      <alignment horizontal="center" wrapText="1" shrinkToFit="1"/>
    </xf>
    <xf numFmtId="0" fontId="10" fillId="0" borderId="10" xfId="54" applyFont="1" applyBorder="1" applyAlignment="1">
      <alignment horizontal="center" wrapText="1"/>
      <protection/>
    </xf>
    <xf numFmtId="0" fontId="0" fillId="0" borderId="10" xfId="0" applyFont="1" applyBorder="1" applyAlignment="1">
      <alignment/>
    </xf>
    <xf numFmtId="171" fontId="59" fillId="0" borderId="10" xfId="62" applyFont="1" applyBorder="1" applyAlignment="1">
      <alignment horizontal="center" wrapText="1" shrinkToFit="1"/>
    </xf>
    <xf numFmtId="171" fontId="10" fillId="0" borderId="10" xfId="62" applyFont="1" applyBorder="1" applyAlignment="1">
      <alignment wrapText="1"/>
    </xf>
    <xf numFmtId="186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171" fontId="2" fillId="0" borderId="10" xfId="62" applyFont="1" applyBorder="1" applyAlignment="1">
      <alignment horizontal="left" wrapText="1"/>
    </xf>
    <xf numFmtId="9" fontId="2" fillId="0" borderId="10" xfId="59" applyFont="1" applyBorder="1" applyAlignment="1">
      <alignment horizontal="left"/>
    </xf>
    <xf numFmtId="0" fontId="2" fillId="0" borderId="13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left"/>
    </xf>
    <xf numFmtId="171" fontId="2" fillId="0" borderId="12" xfId="62" applyFont="1" applyBorder="1" applyAlignment="1">
      <alignment horizontal="left" wrapText="1"/>
    </xf>
    <xf numFmtId="171" fontId="2" fillId="0" borderId="0" xfId="62" applyFont="1" applyBorder="1" applyAlignment="1">
      <alignment horizontal="left"/>
    </xf>
    <xf numFmtId="185" fontId="2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4" fillId="0" borderId="13" xfId="0" applyFont="1" applyBorder="1" applyAlignment="1">
      <alignment vertical="top" wrapText="1"/>
    </xf>
    <xf numFmtId="171" fontId="4" fillId="0" borderId="10" xfId="62" applyFont="1" applyBorder="1" applyAlignment="1">
      <alignment horizontal="left" wrapText="1"/>
    </xf>
    <xf numFmtId="171" fontId="4" fillId="0" borderId="0" xfId="62" applyFont="1" applyBorder="1" applyAlignment="1">
      <alignment horizontal="left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171" fontId="2" fillId="0" borderId="10" xfId="62" applyFont="1" applyFill="1" applyBorder="1" applyAlignment="1">
      <alignment horizontal="left" wrapText="1"/>
    </xf>
    <xf numFmtId="171" fontId="2" fillId="0" borderId="0" xfId="62" applyFont="1" applyFill="1" applyBorder="1" applyAlignment="1">
      <alignment horizontal="left"/>
    </xf>
    <xf numFmtId="185" fontId="2" fillId="0" borderId="10" xfId="0" applyNumberFormat="1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1" fontId="4" fillId="0" borderId="0" xfId="62" applyFont="1" applyFill="1" applyBorder="1" applyAlignment="1">
      <alignment horizontal="left"/>
    </xf>
    <xf numFmtId="0" fontId="4" fillId="0" borderId="10" xfId="0" applyFont="1" applyFill="1" applyBorder="1" applyAlignment="1">
      <alignment vertical="top" wrapText="1"/>
    </xf>
    <xf numFmtId="185" fontId="4" fillId="0" borderId="10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vertical="top" wrapText="1"/>
    </xf>
    <xf numFmtId="171" fontId="4" fillId="0" borderId="10" xfId="62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185" fontId="4" fillId="0" borderId="10" xfId="0" applyNumberFormat="1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185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9" fontId="0" fillId="0" borderId="12" xfId="0" applyNumberFormat="1" applyBorder="1" applyAlignment="1">
      <alignment horizontal="left" vertical="center"/>
    </xf>
    <xf numFmtId="9" fontId="0" fillId="0" borderId="10" xfId="0" applyNumberFormat="1" applyBorder="1" applyAlignment="1">
      <alignment horizontal="left" vertical="center"/>
    </xf>
    <xf numFmtId="0" fontId="20" fillId="0" borderId="10" xfId="53" applyFont="1" applyBorder="1" applyAlignment="1">
      <alignment horizontal="left" vertical="top" wrapText="1"/>
      <protection/>
    </xf>
    <xf numFmtId="49" fontId="61" fillId="0" borderId="10" xfId="0" applyNumberFormat="1" applyFont="1" applyBorder="1" applyAlignment="1">
      <alignment horizontal="center" wrapText="1" shrinkToFit="1"/>
    </xf>
    <xf numFmtId="49" fontId="61" fillId="0" borderId="18" xfId="0" applyNumberFormat="1" applyFont="1" applyBorder="1" applyAlignment="1">
      <alignment horizontal="center" wrapText="1" shrinkToFit="1"/>
    </xf>
    <xf numFmtId="0" fontId="20" fillId="0" borderId="10" xfId="54" applyFont="1" applyBorder="1" applyAlignment="1">
      <alignment horizontal="center" wrapText="1"/>
      <protection/>
    </xf>
    <xf numFmtId="2" fontId="61" fillId="0" borderId="10" xfId="0" applyNumberFormat="1" applyFont="1" applyBorder="1" applyAlignment="1">
      <alignment horizontal="center" wrapText="1" shrinkToFit="1"/>
    </xf>
    <xf numFmtId="2" fontId="20" fillId="0" borderId="10" xfId="0" applyNumberFormat="1" applyFont="1" applyBorder="1" applyAlignment="1">
      <alignment horizontal="center" wrapText="1"/>
    </xf>
    <xf numFmtId="9" fontId="20" fillId="0" borderId="10" xfId="59" applyFont="1" applyBorder="1" applyAlignment="1">
      <alignment horizontal="left" wrapText="1"/>
    </xf>
    <xf numFmtId="0" fontId="17" fillId="0" borderId="0" xfId="0" applyFont="1" applyAlignment="1">
      <alignment/>
    </xf>
    <xf numFmtId="0" fontId="62" fillId="0" borderId="10" xfId="0" applyFont="1" applyBorder="1" applyAlignment="1">
      <alignment/>
    </xf>
    <xf numFmtId="0" fontId="57" fillId="0" borderId="10" xfId="0" applyFont="1" applyBorder="1" applyAlignment="1">
      <alignment horizontal="left" shrinkToFit="1"/>
    </xf>
    <xf numFmtId="0" fontId="13" fillId="0" borderId="0" xfId="0" applyFont="1" applyFill="1" applyAlignment="1">
      <alignment horizontal="center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9" fontId="2" fillId="0" borderId="10" xfId="59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1" fontId="2" fillId="0" borderId="10" xfId="62" applyFont="1" applyBorder="1" applyAlignment="1">
      <alignment horizontal="left" vertical="center" wrapText="1"/>
    </xf>
    <xf numFmtId="171" fontId="2" fillId="0" borderId="19" xfId="62" applyFont="1" applyBorder="1" applyAlignment="1">
      <alignment horizontal="left" vertical="center" wrapText="1"/>
    </xf>
    <xf numFmtId="171" fontId="2" fillId="0" borderId="12" xfId="62" applyFont="1" applyBorder="1" applyAlignment="1">
      <alignment horizontal="left" vertical="center" wrapText="1"/>
    </xf>
    <xf numFmtId="9" fontId="2" fillId="0" borderId="12" xfId="59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1" fontId="2" fillId="0" borderId="18" xfId="62" applyFont="1" applyBorder="1" applyAlignment="1">
      <alignment horizontal="left" vertical="center" wrapText="1"/>
    </xf>
    <xf numFmtId="0" fontId="9" fillId="0" borderId="21" xfId="0" applyFont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right" wrapText="1"/>
    </xf>
    <xf numFmtId="0" fontId="5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3" fillId="0" borderId="25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185" fontId="0" fillId="0" borderId="13" xfId="0" applyNumberFormat="1" applyFont="1" applyBorder="1" applyAlignment="1">
      <alignment horizontal="center"/>
    </xf>
    <xf numFmtId="185" fontId="0" fillId="0" borderId="28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27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18</xdr:row>
      <xdr:rowOff>0</xdr:rowOff>
    </xdr:from>
    <xdr:to>
      <xdr:col>17</xdr:col>
      <xdr:colOff>9525</xdr:colOff>
      <xdr:row>30</xdr:row>
      <xdr:rowOff>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8229600" y="1885950"/>
          <a:ext cx="9525" cy="3486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="90" zoomScaleNormal="90" zoomScalePageLayoutView="0" workbookViewId="0" topLeftCell="A1">
      <selection activeCell="A12" sqref="A12:Q12"/>
    </sheetView>
  </sheetViews>
  <sheetFormatPr defaultColWidth="9.00390625" defaultRowHeight="12.75"/>
  <cols>
    <col min="1" max="1" width="22.625" style="0" customWidth="1"/>
    <col min="2" max="2" width="35.25390625" style="0" customWidth="1"/>
    <col min="3" max="3" width="14.75390625" style="0" customWidth="1"/>
    <col min="4" max="4" width="10.125" style="0" hidden="1" customWidth="1"/>
    <col min="5" max="5" width="14.875" style="0" customWidth="1"/>
    <col min="6" max="6" width="10.75390625" style="0" hidden="1" customWidth="1"/>
    <col min="7" max="7" width="0.37109375" style="0" hidden="1" customWidth="1"/>
    <col min="8" max="8" width="9.125" style="0" hidden="1" customWidth="1"/>
    <col min="9" max="9" width="11.875" style="0" customWidth="1"/>
  </cols>
  <sheetData>
    <row r="1" spans="1:6" ht="12" customHeight="1">
      <c r="A1" s="211"/>
      <c r="B1" s="211"/>
      <c r="C1" s="212"/>
      <c r="D1" s="213"/>
      <c r="E1" s="213"/>
      <c r="F1" s="213"/>
    </row>
    <row r="2" spans="1:3" ht="13.5" hidden="1">
      <c r="A2" s="210"/>
      <c r="B2" s="210"/>
      <c r="C2" s="23"/>
    </row>
    <row r="3" spans="1:5" ht="15.75" hidden="1">
      <c r="A3" s="1"/>
      <c r="C3" s="22"/>
      <c r="E3" s="22"/>
    </row>
    <row r="4" spans="1:9" ht="18" customHeight="1">
      <c r="A4" s="231" t="s">
        <v>201</v>
      </c>
      <c r="B4" s="231"/>
      <c r="C4" s="231"/>
      <c r="D4" s="231"/>
      <c r="E4" s="231"/>
      <c r="F4" s="231"/>
      <c r="G4" s="232"/>
      <c r="H4" s="232"/>
      <c r="I4" s="232"/>
    </row>
    <row r="5" spans="1:9" ht="15" customHeight="1">
      <c r="A5" s="231" t="s">
        <v>232</v>
      </c>
      <c r="B5" s="233"/>
      <c r="C5" s="233"/>
      <c r="D5" s="233"/>
      <c r="E5" s="233"/>
      <c r="F5" s="233"/>
      <c r="G5" s="233"/>
      <c r="H5" s="233"/>
      <c r="I5" s="232"/>
    </row>
    <row r="6" spans="1:9" ht="21" customHeight="1" hidden="1">
      <c r="A6" s="37" t="s">
        <v>13</v>
      </c>
      <c r="B6" s="38"/>
      <c r="C6" s="38"/>
      <c r="D6" s="38"/>
      <c r="E6" s="38"/>
      <c r="F6" s="38"/>
      <c r="G6" s="38"/>
      <c r="H6" s="38"/>
      <c r="I6" s="7"/>
    </row>
    <row r="7" spans="1:9" ht="30.75" customHeight="1">
      <c r="A7" s="231" t="s">
        <v>151</v>
      </c>
      <c r="B7" s="231"/>
      <c r="C7" s="231"/>
      <c r="D7" s="231"/>
      <c r="E7" s="231"/>
      <c r="F7" s="231"/>
      <c r="G7" s="232"/>
      <c r="H7" s="232"/>
      <c r="I7" s="232"/>
    </row>
    <row r="8" spans="1:9" ht="12.75" customHeight="1" hidden="1">
      <c r="A8" s="231" t="s">
        <v>39</v>
      </c>
      <c r="B8" s="231"/>
      <c r="C8" s="231"/>
      <c r="D8" s="231"/>
      <c r="E8" s="231"/>
      <c r="F8" s="231"/>
      <c r="G8" s="38"/>
      <c r="H8" s="38"/>
      <c r="I8" s="7"/>
    </row>
    <row r="9" spans="1:9" ht="31.5" customHeight="1">
      <c r="A9" s="231" t="s">
        <v>204</v>
      </c>
      <c r="B9" s="232"/>
      <c r="C9" s="232"/>
      <c r="D9" s="232"/>
      <c r="E9" s="232"/>
      <c r="F9" s="232"/>
      <c r="G9" s="232"/>
      <c r="H9" s="232"/>
      <c r="I9" s="232"/>
    </row>
    <row r="10" spans="1:9" ht="31.5" customHeight="1" hidden="1">
      <c r="A10" s="38"/>
      <c r="B10" s="38"/>
      <c r="C10" s="38"/>
      <c r="D10" s="38"/>
      <c r="E10" s="38"/>
      <c r="F10" s="38"/>
      <c r="G10" s="38"/>
      <c r="H10" s="38"/>
      <c r="I10" s="7"/>
    </row>
    <row r="11" spans="1:9" ht="15" customHeight="1">
      <c r="A11" s="231"/>
      <c r="B11" s="232"/>
      <c r="C11" s="232"/>
      <c r="D11" s="232"/>
      <c r="E11" s="232"/>
      <c r="F11" s="232"/>
      <c r="G11" s="232"/>
      <c r="H11" s="232"/>
      <c r="I11" s="232"/>
    </row>
    <row r="12" spans="1:17" ht="16.5" customHeight="1">
      <c r="A12" s="209" t="s">
        <v>240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</row>
    <row r="13" spans="1:8" ht="12.75" hidden="1">
      <c r="A13" s="36"/>
      <c r="B13" s="36"/>
      <c r="C13" s="36"/>
      <c r="D13" s="36"/>
      <c r="E13" s="36"/>
      <c r="F13" s="36"/>
      <c r="G13" s="7"/>
      <c r="H13" s="7"/>
    </row>
    <row r="14" spans="1:9" ht="18.75">
      <c r="A14" s="229" t="s">
        <v>200</v>
      </c>
      <c r="B14" s="229"/>
      <c r="C14" s="229"/>
      <c r="D14" s="229"/>
      <c r="E14" s="213"/>
      <c r="F14" s="213"/>
      <c r="G14" s="213"/>
      <c r="H14" s="213"/>
      <c r="I14" s="213"/>
    </row>
    <row r="15" spans="1:9" ht="18" customHeight="1">
      <c r="A15" s="229" t="s">
        <v>205</v>
      </c>
      <c r="B15" s="229"/>
      <c r="C15" s="229"/>
      <c r="D15" s="229"/>
      <c r="E15" s="213"/>
      <c r="F15" s="213"/>
      <c r="G15" s="213"/>
      <c r="H15" s="213"/>
      <c r="I15" s="213"/>
    </row>
    <row r="16" spans="1:6" ht="15.75" hidden="1">
      <c r="A16" s="230"/>
      <c r="B16" s="230"/>
      <c r="C16" s="230"/>
      <c r="D16" s="230"/>
      <c r="E16" s="8"/>
      <c r="F16" s="8"/>
    </row>
    <row r="17" spans="1:6" ht="15.75">
      <c r="A17" s="10"/>
      <c r="B17" s="10"/>
      <c r="C17" s="10"/>
      <c r="D17" s="10"/>
      <c r="E17" s="8"/>
      <c r="F17" s="8"/>
    </row>
    <row r="18" spans="1:9" ht="27.75" customHeight="1">
      <c r="A18" s="67" t="s">
        <v>156</v>
      </c>
      <c r="B18" s="67" t="s">
        <v>0</v>
      </c>
      <c r="C18" s="69" t="s">
        <v>206</v>
      </c>
      <c r="D18" s="72"/>
      <c r="E18" s="67" t="s">
        <v>207</v>
      </c>
      <c r="F18" s="73"/>
      <c r="G18" s="74"/>
      <c r="H18" s="75"/>
      <c r="I18" s="67" t="s">
        <v>31</v>
      </c>
    </row>
    <row r="19" spans="1:9" ht="0" customHeight="1" hidden="1">
      <c r="A19" s="19"/>
      <c r="B19" s="19"/>
      <c r="C19" s="40"/>
      <c r="D19" s="18"/>
      <c r="E19" s="18"/>
      <c r="F19" s="52"/>
      <c r="G19" s="54"/>
      <c r="H19" s="49"/>
      <c r="I19" s="55"/>
    </row>
    <row r="20" spans="1:9" ht="15.75">
      <c r="A20" s="19"/>
      <c r="B20" s="68"/>
      <c r="C20" s="85"/>
      <c r="D20" s="70"/>
      <c r="E20" s="83">
        <v>0</v>
      </c>
      <c r="F20" s="76"/>
      <c r="G20" s="77"/>
      <c r="H20" s="71"/>
      <c r="I20" s="78"/>
    </row>
    <row r="21" spans="1:9" ht="25.5">
      <c r="A21" s="19" t="s">
        <v>1</v>
      </c>
      <c r="B21" s="19" t="s">
        <v>177</v>
      </c>
      <c r="C21" s="83">
        <f>C22+C30+C40</f>
        <v>1822000</v>
      </c>
      <c r="D21" s="70" t="e">
        <f>D22+#REF!+D30+#REF!+D42</f>
        <v>#REF!</v>
      </c>
      <c r="E21" s="83">
        <f>E22+E26+E30+E40</f>
        <v>1853283.08</v>
      </c>
      <c r="F21" s="80" t="e">
        <f>F22+#REF!+F30+#REF!+F42</f>
        <v>#REF!</v>
      </c>
      <c r="G21" s="81"/>
      <c r="H21" s="71"/>
      <c r="I21" s="79">
        <f aca="true" t="shared" si="0" ref="I21:I32">E21/C21</f>
        <v>1.0171696377607025</v>
      </c>
    </row>
    <row r="22" spans="1:9" ht="15">
      <c r="A22" s="19" t="s">
        <v>2</v>
      </c>
      <c r="B22" s="19" t="s">
        <v>3</v>
      </c>
      <c r="C22" s="83">
        <v>150000</v>
      </c>
      <c r="D22" s="70"/>
      <c r="E22" s="83">
        <f>E23</f>
        <v>146751.17</v>
      </c>
      <c r="F22" s="82"/>
      <c r="G22" s="81"/>
      <c r="H22" s="71"/>
      <c r="I22" s="79">
        <f t="shared" si="0"/>
        <v>0.9783411333333334</v>
      </c>
    </row>
    <row r="23" spans="1:9" ht="17.25" customHeight="1">
      <c r="A23" s="19" t="s">
        <v>4</v>
      </c>
      <c r="B23" s="19" t="s">
        <v>5</v>
      </c>
      <c r="C23" s="83">
        <v>150000</v>
      </c>
      <c r="D23" s="70"/>
      <c r="E23" s="83">
        <f>E24+E25</f>
        <v>146751.17</v>
      </c>
      <c r="F23" s="82"/>
      <c r="G23" s="81"/>
      <c r="H23" s="71"/>
      <c r="I23" s="79">
        <f t="shared" si="0"/>
        <v>0.9783411333333334</v>
      </c>
    </row>
    <row r="24" spans="1:9" ht="91.5" customHeight="1">
      <c r="A24" s="19" t="s">
        <v>70</v>
      </c>
      <c r="B24" s="51" t="s">
        <v>69</v>
      </c>
      <c r="C24" s="83">
        <v>150000</v>
      </c>
      <c r="D24" s="83"/>
      <c r="E24" s="83">
        <v>146173.22</v>
      </c>
      <c r="F24" s="82"/>
      <c r="G24" s="81"/>
      <c r="H24" s="71"/>
      <c r="I24" s="79">
        <f t="shared" si="0"/>
        <v>0.9744881333333334</v>
      </c>
    </row>
    <row r="25" spans="1:9" ht="93" customHeight="1">
      <c r="A25" s="19" t="s">
        <v>222</v>
      </c>
      <c r="B25" s="51" t="s">
        <v>221</v>
      </c>
      <c r="C25" s="83">
        <v>0</v>
      </c>
      <c r="D25" s="83"/>
      <c r="E25" s="83">
        <v>577.95</v>
      </c>
      <c r="F25" s="82"/>
      <c r="G25" s="81"/>
      <c r="H25" s="71"/>
      <c r="I25" s="79" t="s">
        <v>225</v>
      </c>
    </row>
    <row r="26" spans="1:9" ht="18" customHeight="1">
      <c r="A26" s="19" t="s">
        <v>214</v>
      </c>
      <c r="B26" s="19" t="s">
        <v>215</v>
      </c>
      <c r="C26" s="84">
        <v>0</v>
      </c>
      <c r="D26" s="84"/>
      <c r="E26" s="84">
        <v>1083.93</v>
      </c>
      <c r="F26" s="52"/>
      <c r="G26" s="53"/>
      <c r="H26" s="49"/>
      <c r="I26" s="41" t="s">
        <v>225</v>
      </c>
    </row>
    <row r="27" spans="1:9" ht="18" customHeight="1">
      <c r="A27" s="19" t="s">
        <v>216</v>
      </c>
      <c r="B27" s="19" t="s">
        <v>217</v>
      </c>
      <c r="C27" s="84">
        <v>0</v>
      </c>
      <c r="D27" s="84"/>
      <c r="E27" s="84">
        <v>1083.93</v>
      </c>
      <c r="F27" s="52"/>
      <c r="G27" s="53"/>
      <c r="H27" s="49"/>
      <c r="I27" s="41" t="s">
        <v>225</v>
      </c>
    </row>
    <row r="28" spans="1:9" ht="18" customHeight="1">
      <c r="A28" s="19" t="s">
        <v>218</v>
      </c>
      <c r="B28" s="19" t="s">
        <v>217</v>
      </c>
      <c r="C28" s="84">
        <v>0</v>
      </c>
      <c r="D28" s="84"/>
      <c r="E28" s="84">
        <v>1083.93</v>
      </c>
      <c r="F28" s="52"/>
      <c r="G28" s="53"/>
      <c r="H28" s="49"/>
      <c r="I28" s="41" t="s">
        <v>225</v>
      </c>
    </row>
    <row r="29" spans="1:9" ht="24" customHeight="1">
      <c r="A29" s="19" t="s">
        <v>219</v>
      </c>
      <c r="B29" s="19" t="s">
        <v>220</v>
      </c>
      <c r="C29" s="84">
        <v>0</v>
      </c>
      <c r="D29" s="84"/>
      <c r="E29" s="84">
        <v>1083.93</v>
      </c>
      <c r="F29" s="52"/>
      <c r="G29" s="53"/>
      <c r="H29" s="49"/>
      <c r="I29" s="41" t="s">
        <v>225</v>
      </c>
    </row>
    <row r="30" spans="1:9" ht="24" customHeight="1">
      <c r="A30" s="19" t="s">
        <v>6</v>
      </c>
      <c r="B30" s="19" t="s">
        <v>7</v>
      </c>
      <c r="C30" s="84">
        <v>1665000</v>
      </c>
      <c r="D30" s="84"/>
      <c r="E30" s="84">
        <f>E31+E32</f>
        <v>1699197.66</v>
      </c>
      <c r="F30" s="52"/>
      <c r="G30" s="53"/>
      <c r="H30" s="49"/>
      <c r="I30" s="41">
        <f t="shared" si="0"/>
        <v>1.0205391351351352</v>
      </c>
    </row>
    <row r="31" spans="1:9" ht="52.5" customHeight="1">
      <c r="A31" s="19" t="s">
        <v>8</v>
      </c>
      <c r="B31" s="51" t="s">
        <v>135</v>
      </c>
      <c r="C31" s="84">
        <v>165000</v>
      </c>
      <c r="D31" s="84"/>
      <c r="E31" s="84">
        <v>161917.97</v>
      </c>
      <c r="F31" s="52"/>
      <c r="G31" s="53"/>
      <c r="H31" s="49"/>
      <c r="I31" s="41">
        <f t="shared" si="0"/>
        <v>0.9813210303030303</v>
      </c>
    </row>
    <row r="32" spans="1:9" ht="12.75">
      <c r="A32" s="19" t="s">
        <v>9</v>
      </c>
      <c r="B32" s="19" t="s">
        <v>10</v>
      </c>
      <c r="C32" s="84">
        <v>1500000</v>
      </c>
      <c r="D32" s="84"/>
      <c r="E32" s="84">
        <f>E36+E37</f>
        <v>1537279.69</v>
      </c>
      <c r="F32" s="52"/>
      <c r="G32" s="53"/>
      <c r="H32" s="49"/>
      <c r="I32" s="41">
        <f t="shared" si="0"/>
        <v>1.0248531266666667</v>
      </c>
    </row>
    <row r="33" spans="1:9" ht="12.75" customHeight="1" hidden="1">
      <c r="A33" s="19"/>
      <c r="B33" s="19"/>
      <c r="C33" s="84"/>
      <c r="D33" s="84"/>
      <c r="E33" s="84"/>
      <c r="F33" s="52"/>
      <c r="G33" s="53"/>
      <c r="H33" s="49"/>
      <c r="I33" s="41"/>
    </row>
    <row r="34" spans="1:9" ht="12.75" customHeight="1" hidden="1">
      <c r="A34" s="19"/>
      <c r="B34" s="19"/>
      <c r="C34" s="84"/>
      <c r="D34" s="84"/>
      <c r="E34" s="84"/>
      <c r="F34" s="52"/>
      <c r="G34" s="53"/>
      <c r="H34" s="49"/>
      <c r="I34" s="41"/>
    </row>
    <row r="35" spans="1:9" ht="12.75" customHeight="1" hidden="1">
      <c r="A35" s="19"/>
      <c r="B35" s="19"/>
      <c r="C35" s="84"/>
      <c r="D35" s="84"/>
      <c r="E35" s="84"/>
      <c r="F35" s="52"/>
      <c r="G35" s="53"/>
      <c r="H35" s="49"/>
      <c r="I35" s="41"/>
    </row>
    <row r="36" spans="1:9" ht="51">
      <c r="A36" s="19" t="s">
        <v>111</v>
      </c>
      <c r="B36" s="51" t="s">
        <v>112</v>
      </c>
      <c r="C36" s="84">
        <v>340000</v>
      </c>
      <c r="D36" s="84"/>
      <c r="E36" s="84">
        <v>345796.19</v>
      </c>
      <c r="F36" s="52"/>
      <c r="G36" s="53"/>
      <c r="H36" s="49"/>
      <c r="I36" s="41">
        <f>E36/C36</f>
        <v>1.0170476176470589</v>
      </c>
    </row>
    <row r="37" spans="1:9" ht="43.5" customHeight="1">
      <c r="A37" s="19" t="s">
        <v>113</v>
      </c>
      <c r="B37" s="51" t="s">
        <v>114</v>
      </c>
      <c r="C37" s="84">
        <v>1160000</v>
      </c>
      <c r="D37" s="84"/>
      <c r="E37" s="84">
        <v>1191483.5</v>
      </c>
      <c r="F37" s="52"/>
      <c r="G37" s="53"/>
      <c r="H37" s="49"/>
      <c r="I37" s="41">
        <f>E37/C37</f>
        <v>1.027140948275862</v>
      </c>
    </row>
    <row r="38" spans="1:9" ht="51" customHeight="1" hidden="1">
      <c r="A38" s="19" t="s">
        <v>72</v>
      </c>
      <c r="B38" s="51" t="s">
        <v>71</v>
      </c>
      <c r="C38" s="84"/>
      <c r="D38" s="84"/>
      <c r="E38" s="84">
        <v>0</v>
      </c>
      <c r="F38" s="52"/>
      <c r="G38" s="53"/>
      <c r="H38" s="49"/>
      <c r="I38" s="41">
        <v>0</v>
      </c>
    </row>
    <row r="39" spans="1:9" ht="59.25" customHeight="1" hidden="1">
      <c r="A39" s="19" t="s">
        <v>73</v>
      </c>
      <c r="B39" s="51" t="s">
        <v>74</v>
      </c>
      <c r="C39" s="84"/>
      <c r="D39" s="84"/>
      <c r="E39" s="84">
        <v>0</v>
      </c>
      <c r="F39" s="52"/>
      <c r="G39" s="53"/>
      <c r="H39" s="49"/>
      <c r="I39" s="41">
        <v>0</v>
      </c>
    </row>
    <row r="40" spans="1:9" ht="45" customHeight="1">
      <c r="A40" s="19" t="s">
        <v>147</v>
      </c>
      <c r="B40" s="51" t="s">
        <v>148</v>
      </c>
      <c r="C40" s="84">
        <v>7000</v>
      </c>
      <c r="D40" s="84"/>
      <c r="E40" s="84">
        <v>6250.32</v>
      </c>
      <c r="F40" s="52"/>
      <c r="G40" s="53"/>
      <c r="H40" s="49"/>
      <c r="I40" s="41">
        <f>E40/C40</f>
        <v>0.8929028571428571</v>
      </c>
    </row>
    <row r="41" spans="1:9" ht="84.75" customHeight="1">
      <c r="A41" s="63" t="s">
        <v>157</v>
      </c>
      <c r="B41" s="51" t="s">
        <v>145</v>
      </c>
      <c r="C41" s="84">
        <v>7000</v>
      </c>
      <c r="D41" s="84"/>
      <c r="E41" s="84">
        <v>6250.32</v>
      </c>
      <c r="F41" s="52"/>
      <c r="G41" s="53"/>
      <c r="H41" s="49"/>
      <c r="I41" s="41">
        <f>E41/C41</f>
        <v>0.8929028571428571</v>
      </c>
    </row>
    <row r="42" spans="1:9" ht="12.75" hidden="1">
      <c r="A42" s="19"/>
      <c r="B42" s="51"/>
      <c r="C42" s="19">
        <v>0</v>
      </c>
      <c r="D42" s="19"/>
      <c r="E42" s="19">
        <v>0</v>
      </c>
      <c r="F42" s="52"/>
      <c r="G42" s="53"/>
      <c r="H42" s="49"/>
      <c r="I42" s="41">
        <v>0</v>
      </c>
    </row>
    <row r="43" spans="1:9" ht="86.25" customHeight="1">
      <c r="A43" s="63" t="s">
        <v>146</v>
      </c>
      <c r="B43" s="51" t="s">
        <v>145</v>
      </c>
      <c r="C43" s="84">
        <v>7000</v>
      </c>
      <c r="D43" s="84"/>
      <c r="E43" s="84">
        <v>6250.32</v>
      </c>
      <c r="F43" s="52"/>
      <c r="G43" s="53"/>
      <c r="H43" s="49"/>
      <c r="I43" s="41">
        <f>E43/C43</f>
        <v>0.8929028571428571</v>
      </c>
    </row>
    <row r="44" spans="1:9" ht="24" customHeight="1">
      <c r="A44" s="19" t="s">
        <v>11</v>
      </c>
      <c r="B44" s="19" t="s">
        <v>12</v>
      </c>
      <c r="C44" s="84">
        <v>331800</v>
      </c>
      <c r="D44" s="84"/>
      <c r="E44" s="84">
        <v>346700</v>
      </c>
      <c r="F44" s="52"/>
      <c r="G44" s="53"/>
      <c r="H44" s="49"/>
      <c r="I44" s="41">
        <f>E44/C44</f>
        <v>1.044906570223026</v>
      </c>
    </row>
    <row r="45" spans="1:9" ht="12.75" customHeight="1" hidden="1">
      <c r="A45" s="19" t="s">
        <v>25</v>
      </c>
      <c r="B45" s="19" t="s">
        <v>94</v>
      </c>
      <c r="C45" s="86">
        <v>173000</v>
      </c>
      <c r="D45" s="84"/>
      <c r="E45" s="86">
        <v>101000</v>
      </c>
      <c r="F45" s="52"/>
      <c r="G45" s="53"/>
      <c r="H45" s="49"/>
      <c r="I45" s="41">
        <f>E45/C45</f>
        <v>0.5838150289017341</v>
      </c>
    </row>
    <row r="46" spans="1:9" ht="12.75" customHeight="1" hidden="1">
      <c r="A46" s="19"/>
      <c r="B46" s="19"/>
      <c r="C46" s="84"/>
      <c r="D46" s="84"/>
      <c r="E46" s="84"/>
      <c r="F46" s="52"/>
      <c r="G46" s="53"/>
      <c r="H46" s="49"/>
      <c r="I46" s="41"/>
    </row>
    <row r="47" spans="1:9" ht="12.75" customHeight="1" hidden="1">
      <c r="A47" s="216"/>
      <c r="B47" s="216"/>
      <c r="C47" s="217"/>
      <c r="D47" s="217"/>
      <c r="E47" s="217"/>
      <c r="F47" s="52"/>
      <c r="G47" s="53"/>
      <c r="H47" s="49"/>
      <c r="I47" s="41"/>
    </row>
    <row r="48" spans="1:9" ht="12.75" customHeight="1" hidden="1">
      <c r="A48" s="216"/>
      <c r="B48" s="216"/>
      <c r="C48" s="217"/>
      <c r="D48" s="217"/>
      <c r="E48" s="217"/>
      <c r="F48" s="52"/>
      <c r="G48" s="53"/>
      <c r="H48" s="49"/>
      <c r="I48" s="41"/>
    </row>
    <row r="49" spans="1:9" ht="12.75" customHeight="1" hidden="1">
      <c r="A49" s="216" t="s">
        <v>26</v>
      </c>
      <c r="B49" s="216" t="s">
        <v>24</v>
      </c>
      <c r="C49" s="223">
        <v>229000</v>
      </c>
      <c r="D49" s="223"/>
      <c r="E49" s="223"/>
      <c r="F49" s="52"/>
      <c r="G49" s="53"/>
      <c r="H49" s="49"/>
      <c r="I49" s="41"/>
    </row>
    <row r="50" spans="1:9" ht="12.75" customHeight="1" hidden="1">
      <c r="A50" s="216"/>
      <c r="B50" s="216"/>
      <c r="C50" s="218"/>
      <c r="D50" s="218"/>
      <c r="E50" s="218"/>
      <c r="F50" s="52"/>
      <c r="G50" s="53"/>
      <c r="H50" s="49"/>
      <c r="I50" s="41"/>
    </row>
    <row r="51" spans="1:9" ht="12.75" customHeight="1" hidden="1">
      <c r="A51" s="216"/>
      <c r="B51" s="216"/>
      <c r="C51" s="219"/>
      <c r="D51" s="219"/>
      <c r="E51" s="219"/>
      <c r="F51" s="52"/>
      <c r="G51" s="53"/>
      <c r="H51" s="49"/>
      <c r="I51" s="41"/>
    </row>
    <row r="52" spans="1:9" ht="13.5" customHeight="1" hidden="1">
      <c r="A52" s="19" t="s">
        <v>93</v>
      </c>
      <c r="B52" s="20" t="s">
        <v>95</v>
      </c>
      <c r="C52" s="84">
        <v>1000</v>
      </c>
      <c r="D52" s="84"/>
      <c r="E52" s="84">
        <v>500</v>
      </c>
      <c r="F52" s="52"/>
      <c r="G52" s="53"/>
      <c r="H52" s="49"/>
      <c r="I52" s="41">
        <f>E52/C52*100%</f>
        <v>0.5</v>
      </c>
    </row>
    <row r="53" spans="1:9" ht="27.75" customHeight="1">
      <c r="A53" s="19" t="s">
        <v>158</v>
      </c>
      <c r="B53" s="20" t="s">
        <v>97</v>
      </c>
      <c r="C53" s="84">
        <v>331800</v>
      </c>
      <c r="D53" s="84"/>
      <c r="E53" s="84">
        <v>329700</v>
      </c>
      <c r="F53" s="52"/>
      <c r="G53" s="53"/>
      <c r="H53" s="49"/>
      <c r="I53" s="41">
        <f>E53/C53*100%</f>
        <v>0.9936708860759493</v>
      </c>
    </row>
    <row r="54" spans="1:9" ht="38.25">
      <c r="A54" s="19" t="s">
        <v>213</v>
      </c>
      <c r="B54" s="19" t="s">
        <v>136</v>
      </c>
      <c r="C54" s="84">
        <v>75100</v>
      </c>
      <c r="D54" s="84"/>
      <c r="E54" s="84">
        <v>75100</v>
      </c>
      <c r="F54" s="52"/>
      <c r="G54" s="53"/>
      <c r="H54" s="49"/>
      <c r="I54" s="41">
        <f>E54/C54*100%</f>
        <v>1</v>
      </c>
    </row>
    <row r="55" spans="1:9" ht="48" customHeight="1" hidden="1">
      <c r="A55" s="19" t="s">
        <v>90</v>
      </c>
      <c r="B55" s="19" t="s">
        <v>42</v>
      </c>
      <c r="C55" s="84">
        <v>0</v>
      </c>
      <c r="D55" s="84"/>
      <c r="E55" s="84">
        <v>0</v>
      </c>
      <c r="F55" s="52"/>
      <c r="G55" s="53"/>
      <c r="H55" s="49"/>
      <c r="I55" s="41" t="e">
        <f>E55/C55*100%</f>
        <v>#DIV/0!</v>
      </c>
    </row>
    <row r="56" spans="1:9" ht="12.75" customHeight="1" hidden="1">
      <c r="A56" s="19" t="s">
        <v>48</v>
      </c>
      <c r="B56" s="19" t="s">
        <v>45</v>
      </c>
      <c r="C56" s="84">
        <v>1000</v>
      </c>
      <c r="D56" s="84"/>
      <c r="E56" s="84">
        <v>500</v>
      </c>
      <c r="F56" s="52"/>
      <c r="G56" s="53"/>
      <c r="H56" s="49"/>
      <c r="I56" s="41">
        <f>E56/C56</f>
        <v>0.5</v>
      </c>
    </row>
    <row r="57" spans="1:9" ht="12.75" customHeight="1" hidden="1">
      <c r="A57" s="216" t="s">
        <v>47</v>
      </c>
      <c r="B57" s="216" t="s">
        <v>46</v>
      </c>
      <c r="C57" s="223">
        <v>44100</v>
      </c>
      <c r="D57" s="223"/>
      <c r="E57" s="223">
        <v>22050</v>
      </c>
      <c r="F57" s="52"/>
      <c r="G57" s="53"/>
      <c r="H57" s="49"/>
      <c r="I57" s="214">
        <f>E57/C57</f>
        <v>0.5</v>
      </c>
    </row>
    <row r="58" spans="1:9" ht="12.75" customHeight="1" hidden="1">
      <c r="A58" s="216"/>
      <c r="B58" s="216"/>
      <c r="C58" s="218"/>
      <c r="D58" s="218"/>
      <c r="E58" s="218"/>
      <c r="F58" s="52"/>
      <c r="G58" s="53"/>
      <c r="H58" s="49"/>
      <c r="I58" s="214"/>
    </row>
    <row r="59" spans="1:9" ht="12.75" customHeight="1" hidden="1">
      <c r="A59" s="216"/>
      <c r="B59" s="216"/>
      <c r="C59" s="219"/>
      <c r="D59" s="219"/>
      <c r="E59" s="219"/>
      <c r="F59" s="52"/>
      <c r="G59" s="53"/>
      <c r="H59" s="49"/>
      <c r="I59" s="214"/>
    </row>
    <row r="60" spans="1:9" ht="0.75" customHeight="1" hidden="1">
      <c r="A60" s="19" t="s">
        <v>49</v>
      </c>
      <c r="B60" s="19" t="s">
        <v>50</v>
      </c>
      <c r="C60" s="86">
        <v>6000</v>
      </c>
      <c r="D60" s="84"/>
      <c r="E60" s="90">
        <v>3000</v>
      </c>
      <c r="F60" s="52"/>
      <c r="G60" s="53"/>
      <c r="H60" s="49"/>
      <c r="I60" s="41">
        <f>E60/C60</f>
        <v>0.5</v>
      </c>
    </row>
    <row r="61" spans="1:9" ht="10.5" customHeight="1" hidden="1">
      <c r="A61" s="19" t="s">
        <v>91</v>
      </c>
      <c r="B61" s="19" t="s">
        <v>50</v>
      </c>
      <c r="C61" s="86">
        <v>10000</v>
      </c>
      <c r="D61" s="84"/>
      <c r="E61" s="90">
        <v>10000</v>
      </c>
      <c r="F61" s="52"/>
      <c r="G61" s="53"/>
      <c r="H61" s="49"/>
      <c r="I61" s="41">
        <f>E61/C61</f>
        <v>1</v>
      </c>
    </row>
    <row r="62" spans="1:9" ht="0.75" customHeight="1" hidden="1">
      <c r="A62" s="20" t="s">
        <v>27</v>
      </c>
      <c r="B62" s="39"/>
      <c r="C62" s="90">
        <v>137000</v>
      </c>
      <c r="D62" s="84"/>
      <c r="E62" s="90"/>
      <c r="F62" s="52"/>
      <c r="G62" s="53"/>
      <c r="H62" s="49"/>
      <c r="I62" s="41"/>
    </row>
    <row r="63" spans="1:9" ht="12.75" customHeight="1" hidden="1">
      <c r="A63" s="20"/>
      <c r="B63" s="39"/>
      <c r="C63" s="90">
        <v>0</v>
      </c>
      <c r="D63" s="84"/>
      <c r="E63" s="90"/>
      <c r="F63" s="52"/>
      <c r="G63" s="53"/>
      <c r="H63" s="49"/>
      <c r="I63" s="41"/>
    </row>
    <row r="64" spans="1:9" ht="12.75" customHeight="1" hidden="1">
      <c r="A64" s="20"/>
      <c r="B64" s="20"/>
      <c r="C64" s="90"/>
      <c r="D64" s="84"/>
      <c r="E64" s="90"/>
      <c r="F64" s="52"/>
      <c r="G64" s="53"/>
      <c r="H64" s="49"/>
      <c r="I64" s="41"/>
    </row>
    <row r="65" spans="1:9" ht="12.75" customHeight="1" hidden="1">
      <c r="A65" s="215"/>
      <c r="B65" s="216"/>
      <c r="C65" s="217"/>
      <c r="D65" s="218"/>
      <c r="E65" s="217"/>
      <c r="F65" s="52"/>
      <c r="G65" s="53"/>
      <c r="H65" s="49"/>
      <c r="I65" s="41"/>
    </row>
    <row r="66" spans="1:9" ht="12.75" customHeight="1" hidden="1">
      <c r="A66" s="215"/>
      <c r="B66" s="216"/>
      <c r="C66" s="217"/>
      <c r="D66" s="219"/>
      <c r="E66" s="217"/>
      <c r="F66" s="52"/>
      <c r="G66" s="53"/>
      <c r="H66" s="49"/>
      <c r="I66" s="41"/>
    </row>
    <row r="67" spans="1:9" ht="12.75" customHeight="1" hidden="1">
      <c r="A67" s="19"/>
      <c r="B67" s="19"/>
      <c r="C67" s="87"/>
      <c r="D67" s="91"/>
      <c r="E67" s="92"/>
      <c r="F67" s="52"/>
      <c r="G67" s="53"/>
      <c r="H67" s="49"/>
      <c r="I67" s="41"/>
    </row>
    <row r="68" spans="1:9" ht="12.75" customHeight="1" hidden="1">
      <c r="A68" s="19"/>
      <c r="B68" s="19"/>
      <c r="C68" s="89"/>
      <c r="D68" s="93"/>
      <c r="E68" s="92"/>
      <c r="F68" s="52"/>
      <c r="G68" s="53"/>
      <c r="H68" s="49"/>
      <c r="I68" s="41"/>
    </row>
    <row r="69" spans="1:9" ht="12.75" customHeight="1" hidden="1">
      <c r="A69" s="19"/>
      <c r="B69" s="19"/>
      <c r="C69" s="84"/>
      <c r="D69" s="93"/>
      <c r="E69" s="92"/>
      <c r="F69" s="52"/>
      <c r="G69" s="53"/>
      <c r="H69" s="49"/>
      <c r="I69" s="41"/>
    </row>
    <row r="70" spans="1:9" ht="12.75" customHeight="1" hidden="1">
      <c r="A70" s="19"/>
      <c r="B70" s="19"/>
      <c r="C70" s="87"/>
      <c r="D70" s="93"/>
      <c r="E70" s="92"/>
      <c r="F70" s="52"/>
      <c r="G70" s="53"/>
      <c r="H70" s="49"/>
      <c r="I70" s="41"/>
    </row>
    <row r="71" spans="1:9" ht="12.75" customHeight="1" hidden="1">
      <c r="A71" s="19"/>
      <c r="B71" s="19"/>
      <c r="C71" s="88"/>
      <c r="D71" s="93"/>
      <c r="E71" s="92"/>
      <c r="F71" s="52"/>
      <c r="G71" s="53"/>
      <c r="H71" s="49"/>
      <c r="I71" s="41"/>
    </row>
    <row r="72" spans="1:9" ht="12.75" customHeight="1" hidden="1">
      <c r="A72" s="19"/>
      <c r="B72" s="19"/>
      <c r="C72" s="88"/>
      <c r="D72" s="93"/>
      <c r="E72" s="92"/>
      <c r="F72" s="52"/>
      <c r="G72" s="53"/>
      <c r="H72" s="49"/>
      <c r="I72" s="41"/>
    </row>
    <row r="73" spans="1:9" ht="12.75" customHeight="1" hidden="1">
      <c r="A73" s="19"/>
      <c r="B73" s="19"/>
      <c r="C73" s="88"/>
      <c r="D73" s="93"/>
      <c r="E73" s="92"/>
      <c r="F73" s="52"/>
      <c r="G73" s="53"/>
      <c r="H73" s="49"/>
      <c r="I73" s="41"/>
    </row>
    <row r="74" spans="1:9" ht="12.75" customHeight="1" hidden="1">
      <c r="A74" s="19"/>
      <c r="B74" s="19"/>
      <c r="C74" s="88"/>
      <c r="D74" s="93"/>
      <c r="E74" s="92"/>
      <c r="F74" s="52"/>
      <c r="G74" s="53"/>
      <c r="H74" s="49"/>
      <c r="I74" s="41"/>
    </row>
    <row r="75" spans="1:9" ht="93.75" customHeight="1" hidden="1">
      <c r="A75" s="19"/>
      <c r="B75" s="19"/>
      <c r="C75" s="89"/>
      <c r="D75" s="93"/>
      <c r="E75" s="92"/>
      <c r="F75" s="52"/>
      <c r="G75" s="53"/>
      <c r="H75" s="49"/>
      <c r="I75" s="41"/>
    </row>
    <row r="76" spans="1:9" ht="12.75" customHeight="1" hidden="1">
      <c r="A76" s="19"/>
      <c r="B76" s="19"/>
      <c r="C76" s="87"/>
      <c r="D76" s="93"/>
      <c r="E76" s="92"/>
      <c r="F76" s="52"/>
      <c r="G76" s="53"/>
      <c r="H76" s="49"/>
      <c r="I76" s="41"/>
    </row>
    <row r="77" spans="1:9" ht="12.75" customHeight="1" hidden="1">
      <c r="A77" s="19"/>
      <c r="B77" s="19"/>
      <c r="C77" s="88"/>
      <c r="D77" s="93"/>
      <c r="E77" s="92"/>
      <c r="F77" s="52"/>
      <c r="G77" s="53"/>
      <c r="H77" s="49"/>
      <c r="I77" s="41"/>
    </row>
    <row r="78" spans="1:9" ht="0.75" customHeight="1" hidden="1">
      <c r="A78" s="19"/>
      <c r="B78" s="19"/>
      <c r="C78" s="89"/>
      <c r="D78" s="93"/>
      <c r="E78" s="92"/>
      <c r="F78" s="52"/>
      <c r="G78" s="53"/>
      <c r="H78" s="49"/>
      <c r="I78" s="41"/>
    </row>
    <row r="79" spans="1:9" ht="0.75" customHeight="1" hidden="1">
      <c r="A79" s="19"/>
      <c r="B79" s="19"/>
      <c r="C79" s="89"/>
      <c r="D79" s="93"/>
      <c r="E79" s="92"/>
      <c r="F79" s="52"/>
      <c r="G79" s="53"/>
      <c r="H79" s="49"/>
      <c r="I79" s="41"/>
    </row>
    <row r="80" spans="1:9" ht="12.75" customHeight="1" hidden="1">
      <c r="A80" s="19"/>
      <c r="B80" s="19"/>
      <c r="C80" s="89"/>
      <c r="D80" s="93"/>
      <c r="E80" s="92"/>
      <c r="F80" s="52"/>
      <c r="G80" s="53"/>
      <c r="H80" s="49"/>
      <c r="I80" s="41"/>
    </row>
    <row r="81" spans="1:9" ht="12.75" customHeight="1" hidden="1">
      <c r="A81" s="226" t="s">
        <v>29</v>
      </c>
      <c r="B81" s="226"/>
      <c r="C81" s="93">
        <f>C21+C44</f>
        <v>2153800</v>
      </c>
      <c r="D81" s="93"/>
      <c r="E81" s="93">
        <f>E44+E21</f>
        <v>2199983.08</v>
      </c>
      <c r="F81" s="57" t="e">
        <f>#REF!+F48+F47</f>
        <v>#REF!</v>
      </c>
      <c r="G81" s="56"/>
      <c r="H81" s="49"/>
      <c r="I81" s="41">
        <f>E81/C81</f>
        <v>1.0214426037700808</v>
      </c>
    </row>
    <row r="82" spans="1:9" ht="51">
      <c r="A82" s="20" t="s">
        <v>169</v>
      </c>
      <c r="B82" s="20" t="s">
        <v>170</v>
      </c>
      <c r="C82" s="93">
        <v>55000</v>
      </c>
      <c r="D82" s="93"/>
      <c r="E82" s="93">
        <v>55000</v>
      </c>
      <c r="F82" s="48"/>
      <c r="G82" s="49"/>
      <c r="H82" s="49"/>
      <c r="I82" s="50">
        <f>E82/C82*100%</f>
        <v>1</v>
      </c>
    </row>
    <row r="83" spans="1:9" ht="51">
      <c r="A83" s="20" t="s">
        <v>159</v>
      </c>
      <c r="B83" s="20" t="s">
        <v>137</v>
      </c>
      <c r="C83" s="93">
        <v>118600</v>
      </c>
      <c r="D83" s="93"/>
      <c r="E83" s="93">
        <v>118600</v>
      </c>
      <c r="F83" s="48"/>
      <c r="G83" s="49"/>
      <c r="H83" s="49"/>
      <c r="I83" s="50">
        <f>E83/C83*100%</f>
        <v>1</v>
      </c>
    </row>
    <row r="84" spans="1:9" ht="89.25">
      <c r="A84" s="100" t="s">
        <v>171</v>
      </c>
      <c r="B84" s="100" t="s">
        <v>172</v>
      </c>
      <c r="C84" s="101">
        <v>3100</v>
      </c>
      <c r="D84" s="101"/>
      <c r="E84" s="101">
        <v>1000</v>
      </c>
      <c r="F84" s="48"/>
      <c r="G84" s="49"/>
      <c r="H84" s="49"/>
      <c r="I84" s="102">
        <f>E84/C84*100%</f>
        <v>0.3225806451612903</v>
      </c>
    </row>
    <row r="85" spans="1:9" ht="37.5" customHeight="1">
      <c r="A85" s="100" t="s">
        <v>160</v>
      </c>
      <c r="B85" s="100" t="s">
        <v>173</v>
      </c>
      <c r="C85" s="101">
        <v>80000</v>
      </c>
      <c r="D85" s="101"/>
      <c r="E85" s="101">
        <v>80000</v>
      </c>
      <c r="F85" s="48"/>
      <c r="G85" s="49"/>
      <c r="H85" s="49"/>
      <c r="I85" s="102">
        <f>E85/C85*100%</f>
        <v>1</v>
      </c>
    </row>
    <row r="86" spans="1:9" ht="37.5" customHeight="1">
      <c r="A86" s="94" t="s">
        <v>176</v>
      </c>
      <c r="B86" s="100" t="s">
        <v>174</v>
      </c>
      <c r="C86" s="101"/>
      <c r="D86" s="101"/>
      <c r="E86" s="101">
        <v>17000</v>
      </c>
      <c r="F86" s="48"/>
      <c r="G86" s="49"/>
      <c r="H86" s="49"/>
      <c r="I86" s="197" t="s">
        <v>225</v>
      </c>
    </row>
    <row r="87" spans="1:9" ht="37.5" customHeight="1">
      <c r="A87" s="20" t="s">
        <v>161</v>
      </c>
      <c r="B87" s="20" t="s">
        <v>175</v>
      </c>
      <c r="C87" s="93"/>
      <c r="D87" s="93"/>
      <c r="E87" s="93">
        <v>17000</v>
      </c>
      <c r="F87" s="48"/>
      <c r="G87" s="49"/>
      <c r="H87" s="49"/>
      <c r="I87" s="198" t="s">
        <v>225</v>
      </c>
    </row>
    <row r="88" spans="1:9" ht="18" customHeight="1" hidden="1">
      <c r="A88" s="221" t="s">
        <v>96</v>
      </c>
      <c r="B88" s="227" t="s">
        <v>92</v>
      </c>
      <c r="C88" s="228">
        <v>0</v>
      </c>
      <c r="D88" s="228"/>
      <c r="E88" s="228">
        <v>0</v>
      </c>
      <c r="F88" s="52"/>
      <c r="G88" s="53"/>
      <c r="H88" s="49"/>
      <c r="I88" s="220" t="e">
        <f>E88/C88</f>
        <v>#DIV/0!</v>
      </c>
    </row>
    <row r="89" spans="1:9" ht="18" customHeight="1" hidden="1">
      <c r="A89" s="222"/>
      <c r="B89" s="216"/>
      <c r="C89" s="228"/>
      <c r="D89" s="228"/>
      <c r="E89" s="228"/>
      <c r="F89" s="52"/>
      <c r="G89" s="53"/>
      <c r="H89" s="49"/>
      <c r="I89" s="214"/>
    </row>
    <row r="90" spans="1:9" ht="18" customHeight="1" hidden="1">
      <c r="A90" s="222"/>
      <c r="B90" s="216"/>
      <c r="C90" s="227"/>
      <c r="D90" s="227"/>
      <c r="E90" s="227"/>
      <c r="F90" s="52"/>
      <c r="G90" s="53"/>
      <c r="H90" s="49"/>
      <c r="I90" s="214"/>
    </row>
    <row r="91" spans="1:9" ht="18" customHeight="1">
      <c r="A91" s="225" t="s">
        <v>30</v>
      </c>
      <c r="B91" s="225"/>
      <c r="C91" s="95">
        <f>C81</f>
        <v>2153800</v>
      </c>
      <c r="D91" s="96"/>
      <c r="E91" s="97">
        <f>E21+E44</f>
        <v>2199983.08</v>
      </c>
      <c r="F91" s="65"/>
      <c r="G91" s="66"/>
      <c r="H91" s="66"/>
      <c r="I91" s="98">
        <f>E91/C91*100%</f>
        <v>1.0214426037700808</v>
      </c>
    </row>
    <row r="92" spans="1:3" ht="18" customHeight="1">
      <c r="A92" s="224"/>
      <c r="B92" s="224"/>
      <c r="C92" s="17"/>
    </row>
    <row r="93" spans="1:6" ht="18" customHeight="1">
      <c r="A93" s="211"/>
      <c r="B93" s="211"/>
      <c r="C93" s="212"/>
      <c r="D93" s="213"/>
      <c r="E93" s="213"/>
      <c r="F93" s="213"/>
    </row>
    <row r="94" spans="1:6" ht="18" customHeight="1">
      <c r="A94" s="211"/>
      <c r="B94" s="211"/>
      <c r="C94" s="212"/>
      <c r="D94" s="213"/>
      <c r="E94" s="213"/>
      <c r="F94" s="213"/>
    </row>
    <row r="95" spans="1:3" ht="18" customHeight="1">
      <c r="A95" s="210"/>
      <c r="B95" s="210"/>
      <c r="C95" s="23"/>
    </row>
    <row r="96" spans="1:5" ht="18" customHeight="1">
      <c r="A96" s="1"/>
      <c r="C96" s="22"/>
      <c r="E96" s="22"/>
    </row>
  </sheetData>
  <sheetProtection/>
  <mergeCells count="48">
    <mergeCell ref="C1:F1"/>
    <mergeCell ref="A2:B2"/>
    <mergeCell ref="A1:B1"/>
    <mergeCell ref="A16:D16"/>
    <mergeCell ref="A8:F8"/>
    <mergeCell ref="A4:I4"/>
    <mergeCell ref="A5:I5"/>
    <mergeCell ref="A7:I7"/>
    <mergeCell ref="A9:I9"/>
    <mergeCell ref="A11:I11"/>
    <mergeCell ref="A47:A48"/>
    <mergeCell ref="A49:A51"/>
    <mergeCell ref="B49:B51"/>
    <mergeCell ref="C49:C51"/>
    <mergeCell ref="D49:D51"/>
    <mergeCell ref="A14:I14"/>
    <mergeCell ref="A15:I15"/>
    <mergeCell ref="E49:E51"/>
    <mergeCell ref="B47:B48"/>
    <mergeCell ref="C57:C59"/>
    <mergeCell ref="C47:C48"/>
    <mergeCell ref="C93:F93"/>
    <mergeCell ref="B88:B90"/>
    <mergeCell ref="C88:C90"/>
    <mergeCell ref="D88:D90"/>
    <mergeCell ref="E88:E90"/>
    <mergeCell ref="D47:D48"/>
    <mergeCell ref="E47:E48"/>
    <mergeCell ref="A57:A59"/>
    <mergeCell ref="I88:I90"/>
    <mergeCell ref="A93:B93"/>
    <mergeCell ref="B57:B59"/>
    <mergeCell ref="A88:A90"/>
    <mergeCell ref="D57:D59"/>
    <mergeCell ref="E57:E59"/>
    <mergeCell ref="A92:B92"/>
    <mergeCell ref="A91:B91"/>
    <mergeCell ref="A81:B81"/>
    <mergeCell ref="A12:Q12"/>
    <mergeCell ref="A95:B95"/>
    <mergeCell ref="A94:B94"/>
    <mergeCell ref="C94:F94"/>
    <mergeCell ref="I57:I59"/>
    <mergeCell ref="A65:A66"/>
    <mergeCell ref="B65:B66"/>
    <mergeCell ref="C65:C66"/>
    <mergeCell ref="D65:D66"/>
    <mergeCell ref="E65:E66"/>
  </mergeCells>
  <printOptions/>
  <pageMargins left="0.7874015748031497" right="0" top="0.4330708661417323" bottom="0.1968503937007874" header="0.7086614173228347" footer="0.5118110236220472"/>
  <pageSetup fitToHeight="1" fitToWidth="1" horizontalDpi="600" verticalDpi="600" orientation="portrait" paperSize="9" scale="56" r:id="rId1"/>
  <rowBreaks count="1" manualBreakCount="1">
    <brk id="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2"/>
  <sheetViews>
    <sheetView zoomScalePageLayoutView="0" workbookViewId="0" topLeftCell="A1">
      <selection activeCell="B7" sqref="B7:R7"/>
    </sheetView>
  </sheetViews>
  <sheetFormatPr defaultColWidth="9.00390625" defaultRowHeight="12.75"/>
  <cols>
    <col min="1" max="1" width="3.125" style="0" customWidth="1"/>
    <col min="2" max="2" width="28.375" style="0" customWidth="1"/>
    <col min="3" max="4" width="6.25390625" style="0" customWidth="1"/>
    <col min="5" max="5" width="5.75390625" style="0" customWidth="1"/>
    <col min="6" max="6" width="13.25390625" style="0" customWidth="1"/>
    <col min="7" max="7" width="5.25390625" style="0" customWidth="1"/>
    <col min="8" max="8" width="11.75390625" style="0" customWidth="1"/>
    <col min="9" max="9" width="13.00390625" style="0" customWidth="1"/>
    <col min="10" max="10" width="6.25390625" style="0" customWidth="1"/>
  </cols>
  <sheetData>
    <row r="1" spans="2:10" ht="14.25">
      <c r="B1" s="231" t="s">
        <v>202</v>
      </c>
      <c r="C1" s="232"/>
      <c r="D1" s="232"/>
      <c r="E1" s="232"/>
      <c r="F1" s="232"/>
      <c r="G1" s="232"/>
      <c r="H1" s="232"/>
      <c r="I1" s="232"/>
      <c r="J1" s="232"/>
    </row>
    <row r="2" spans="2:10" ht="15.75" customHeight="1">
      <c r="B2" s="231" t="s">
        <v>233</v>
      </c>
      <c r="C2" s="232"/>
      <c r="D2" s="232"/>
      <c r="E2" s="232"/>
      <c r="F2" s="232"/>
      <c r="G2" s="232"/>
      <c r="H2" s="232"/>
      <c r="I2" s="232"/>
      <c r="J2" s="232"/>
    </row>
    <row r="3" spans="2:10" ht="16.5" customHeight="1" hidden="1">
      <c r="B3" s="64"/>
      <c r="C3" s="231"/>
      <c r="D3" s="231"/>
      <c r="E3" s="231"/>
      <c r="F3" s="231"/>
      <c r="G3" s="231"/>
      <c r="H3" s="231"/>
      <c r="I3" s="231"/>
      <c r="J3" s="231"/>
    </row>
    <row r="4" spans="2:10" ht="15" customHeight="1">
      <c r="B4" s="231" t="s">
        <v>149</v>
      </c>
      <c r="C4" s="232"/>
      <c r="D4" s="232"/>
      <c r="E4" s="232"/>
      <c r="F4" s="232"/>
      <c r="G4" s="232"/>
      <c r="H4" s="232"/>
      <c r="I4" s="232"/>
      <c r="J4" s="232"/>
    </row>
    <row r="5" spans="2:10" ht="15" customHeight="1">
      <c r="B5" s="231" t="s">
        <v>208</v>
      </c>
      <c r="C5" s="232"/>
      <c r="D5" s="232"/>
      <c r="E5" s="232"/>
      <c r="F5" s="232"/>
      <c r="G5" s="232"/>
      <c r="H5" s="232"/>
      <c r="I5" s="232"/>
      <c r="J5" s="232"/>
    </row>
    <row r="6" spans="2:10" ht="18" customHeight="1" hidden="1">
      <c r="B6" s="231"/>
      <c r="C6" s="232"/>
      <c r="D6" s="232"/>
      <c r="E6" s="232"/>
      <c r="F6" s="232"/>
      <c r="G6" s="232"/>
      <c r="H6" s="232"/>
      <c r="I6" s="232"/>
      <c r="J6" s="232"/>
    </row>
    <row r="7" spans="2:18" ht="18.75" customHeight="1">
      <c r="B7" s="209" t="s">
        <v>241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</row>
    <row r="8" ht="12" customHeight="1" hidden="1"/>
    <row r="9" spans="2:10" ht="0" customHeight="1" hidden="1">
      <c r="B9" s="234" t="s">
        <v>238</v>
      </c>
      <c r="C9" s="234"/>
      <c r="D9" s="234"/>
      <c r="E9" s="234"/>
      <c r="F9" s="234"/>
      <c r="G9" s="234"/>
      <c r="H9" s="234"/>
      <c r="I9" s="235"/>
      <c r="J9" s="235"/>
    </row>
    <row r="10" spans="2:10" ht="55.5" customHeight="1">
      <c r="B10" s="234"/>
      <c r="C10" s="234"/>
      <c r="D10" s="234"/>
      <c r="E10" s="234"/>
      <c r="F10" s="234"/>
      <c r="G10" s="234"/>
      <c r="H10" s="234"/>
      <c r="I10" s="235"/>
      <c r="J10" s="235"/>
    </row>
    <row r="11" ht="14.25" customHeight="1">
      <c r="H11" s="58" t="s">
        <v>98</v>
      </c>
    </row>
    <row r="12" spans="2:10" ht="46.5" customHeight="1">
      <c r="B12" s="105" t="s">
        <v>0</v>
      </c>
      <c r="C12" s="106" t="s">
        <v>99</v>
      </c>
      <c r="D12" s="106" t="s">
        <v>51</v>
      </c>
      <c r="E12" s="106" t="s">
        <v>52</v>
      </c>
      <c r="F12" s="106" t="s">
        <v>100</v>
      </c>
      <c r="G12" s="106"/>
      <c r="H12" s="107" t="s">
        <v>162</v>
      </c>
      <c r="I12" s="108" t="s">
        <v>209</v>
      </c>
      <c r="J12" s="108" t="s">
        <v>31</v>
      </c>
    </row>
    <row r="13" spans="2:10" ht="18" customHeight="1">
      <c r="B13" s="109" t="s">
        <v>17</v>
      </c>
      <c r="C13" s="110">
        <v>303</v>
      </c>
      <c r="D13" s="110" t="s">
        <v>35</v>
      </c>
      <c r="E13" s="111"/>
      <c r="F13" s="111"/>
      <c r="G13" s="111"/>
      <c r="H13" s="112">
        <v>1963126.14</v>
      </c>
      <c r="I13" s="113">
        <v>1725379.28</v>
      </c>
      <c r="J13" s="114">
        <f aca="true" t="shared" si="0" ref="J13:J21">I13/H13*100%</f>
        <v>0.8788937424061809</v>
      </c>
    </row>
    <row r="14" spans="2:10" ht="64.5" customHeight="1">
      <c r="B14" s="115" t="s">
        <v>85</v>
      </c>
      <c r="C14" s="110">
        <v>303</v>
      </c>
      <c r="D14" s="110" t="s">
        <v>35</v>
      </c>
      <c r="E14" s="111" t="s">
        <v>37</v>
      </c>
      <c r="F14" s="111"/>
      <c r="G14" s="111"/>
      <c r="H14" s="112">
        <v>1185526.14</v>
      </c>
      <c r="I14" s="116">
        <v>968095.28</v>
      </c>
      <c r="J14" s="117">
        <f t="shared" si="0"/>
        <v>0.8165954738037241</v>
      </c>
    </row>
    <row r="15" spans="2:10" ht="78" customHeight="1">
      <c r="B15" s="105" t="s">
        <v>101</v>
      </c>
      <c r="C15" s="111" t="s">
        <v>34</v>
      </c>
      <c r="D15" s="111" t="s">
        <v>35</v>
      </c>
      <c r="E15" s="111" t="s">
        <v>37</v>
      </c>
      <c r="F15" s="111" t="s">
        <v>117</v>
      </c>
      <c r="G15" s="111"/>
      <c r="H15" s="112">
        <v>1185526.14</v>
      </c>
      <c r="I15" s="118">
        <v>968095.28</v>
      </c>
      <c r="J15" s="117">
        <f t="shared" si="0"/>
        <v>0.8165954738037241</v>
      </c>
    </row>
    <row r="16" spans="2:10" ht="33" customHeight="1">
      <c r="B16" s="105" t="s">
        <v>102</v>
      </c>
      <c r="C16" s="111" t="s">
        <v>34</v>
      </c>
      <c r="D16" s="111" t="s">
        <v>35</v>
      </c>
      <c r="E16" s="111" t="s">
        <v>37</v>
      </c>
      <c r="F16" s="111" t="s">
        <v>116</v>
      </c>
      <c r="G16" s="111"/>
      <c r="H16" s="112">
        <v>1185526.14</v>
      </c>
      <c r="I16" s="118">
        <v>968095.28</v>
      </c>
      <c r="J16" s="117">
        <f t="shared" si="0"/>
        <v>0.8165954738037241</v>
      </c>
    </row>
    <row r="17" spans="2:10" ht="30.75" customHeight="1">
      <c r="B17" s="119" t="s">
        <v>103</v>
      </c>
      <c r="C17" s="111" t="s">
        <v>34</v>
      </c>
      <c r="D17" s="111" t="s">
        <v>35</v>
      </c>
      <c r="E17" s="111" t="s">
        <v>37</v>
      </c>
      <c r="F17" s="111" t="s">
        <v>118</v>
      </c>
      <c r="G17" s="111"/>
      <c r="H17" s="112">
        <v>791526.14</v>
      </c>
      <c r="I17" s="118">
        <v>578300.76</v>
      </c>
      <c r="J17" s="117">
        <f t="shared" si="0"/>
        <v>0.7306148600474521</v>
      </c>
    </row>
    <row r="18" spans="2:10" ht="91.5" customHeight="1">
      <c r="B18" s="105" t="s">
        <v>104</v>
      </c>
      <c r="C18" s="111" t="s">
        <v>34</v>
      </c>
      <c r="D18" s="111" t="s">
        <v>35</v>
      </c>
      <c r="E18" s="111" t="s">
        <v>37</v>
      </c>
      <c r="F18" s="111" t="s">
        <v>118</v>
      </c>
      <c r="G18" s="111" t="s">
        <v>84</v>
      </c>
      <c r="H18" s="112">
        <v>293500</v>
      </c>
      <c r="I18" s="120">
        <v>292248.43</v>
      </c>
      <c r="J18" s="121">
        <f t="shared" si="0"/>
        <v>0.9957357069846677</v>
      </c>
    </row>
    <row r="19" spans="2:10" ht="36" customHeight="1">
      <c r="B19" s="105" t="s">
        <v>105</v>
      </c>
      <c r="C19" s="111" t="s">
        <v>34</v>
      </c>
      <c r="D19" s="111" t="s">
        <v>35</v>
      </c>
      <c r="E19" s="111" t="s">
        <v>37</v>
      </c>
      <c r="F19" s="111" t="s">
        <v>118</v>
      </c>
      <c r="G19" s="111" t="s">
        <v>86</v>
      </c>
      <c r="H19" s="112">
        <v>450026.14</v>
      </c>
      <c r="I19" s="116">
        <v>264966.64</v>
      </c>
      <c r="J19" s="117">
        <f t="shared" si="0"/>
        <v>0.5887805539473774</v>
      </c>
    </row>
    <row r="20" spans="2:10" ht="28.5" customHeight="1">
      <c r="B20" s="122" t="s">
        <v>106</v>
      </c>
      <c r="C20" s="123" t="s">
        <v>34</v>
      </c>
      <c r="D20" s="123" t="s">
        <v>35</v>
      </c>
      <c r="E20" s="123" t="s">
        <v>37</v>
      </c>
      <c r="F20" s="123" t="s">
        <v>118</v>
      </c>
      <c r="G20" s="123" t="s">
        <v>150</v>
      </c>
      <c r="H20" s="124">
        <v>48000</v>
      </c>
      <c r="I20" s="116">
        <v>21085.69</v>
      </c>
      <c r="J20" s="117">
        <f t="shared" si="0"/>
        <v>0.4392852083333333</v>
      </c>
    </row>
    <row r="21" spans="2:10" ht="48.75" customHeight="1">
      <c r="B21" s="105" t="s">
        <v>87</v>
      </c>
      <c r="C21" s="125">
        <v>303</v>
      </c>
      <c r="D21" s="110" t="s">
        <v>35</v>
      </c>
      <c r="E21" s="110" t="s">
        <v>37</v>
      </c>
      <c r="F21" s="110" t="s">
        <v>119</v>
      </c>
      <c r="G21" s="111"/>
      <c r="H21" s="112">
        <v>394000</v>
      </c>
      <c r="I21" s="116">
        <v>389794.52</v>
      </c>
      <c r="J21" s="117">
        <f t="shared" si="0"/>
        <v>0.9893261928934011</v>
      </c>
    </row>
    <row r="22" spans="2:10" ht="90" customHeight="1">
      <c r="B22" s="105" t="s">
        <v>104</v>
      </c>
      <c r="C22" s="125">
        <v>303</v>
      </c>
      <c r="D22" s="110" t="s">
        <v>35</v>
      </c>
      <c r="E22" s="110" t="s">
        <v>37</v>
      </c>
      <c r="F22" s="110" t="s">
        <v>119</v>
      </c>
      <c r="G22" s="111" t="s">
        <v>84</v>
      </c>
      <c r="H22" s="112">
        <v>394000</v>
      </c>
      <c r="I22" s="126">
        <v>389794.52</v>
      </c>
      <c r="J22" s="127">
        <f>I22/H22</f>
        <v>0.9893261928934011</v>
      </c>
    </row>
    <row r="23" spans="2:10" ht="25.5">
      <c r="B23" s="105" t="s">
        <v>55</v>
      </c>
      <c r="C23" s="125">
        <v>303</v>
      </c>
      <c r="D23" s="110" t="s">
        <v>35</v>
      </c>
      <c r="E23" s="110" t="s">
        <v>56</v>
      </c>
      <c r="F23" s="110" t="s">
        <v>183</v>
      </c>
      <c r="G23" s="111"/>
      <c r="H23" s="112">
        <v>777600</v>
      </c>
      <c r="I23" s="126">
        <v>757284</v>
      </c>
      <c r="J23" s="127">
        <f aca="true" t="shared" si="1" ref="J23:J29">I23/H23</f>
        <v>0.9738734567901235</v>
      </c>
    </row>
    <row r="24" spans="2:10" ht="76.5">
      <c r="B24" s="105" t="s">
        <v>107</v>
      </c>
      <c r="C24" s="125">
        <v>303</v>
      </c>
      <c r="D24" s="110" t="s">
        <v>35</v>
      </c>
      <c r="E24" s="110" t="s">
        <v>56</v>
      </c>
      <c r="F24" s="110" t="s">
        <v>196</v>
      </c>
      <c r="G24" s="111"/>
      <c r="H24" s="112">
        <v>55000</v>
      </c>
      <c r="I24" s="112">
        <v>55000</v>
      </c>
      <c r="J24" s="127">
        <f t="shared" si="1"/>
        <v>1</v>
      </c>
    </row>
    <row r="25" spans="2:10" ht="25.5">
      <c r="B25" s="105" t="s">
        <v>89</v>
      </c>
      <c r="C25" s="125">
        <v>303</v>
      </c>
      <c r="D25" s="110" t="s">
        <v>35</v>
      </c>
      <c r="E25" s="110" t="s">
        <v>56</v>
      </c>
      <c r="F25" s="110" t="s">
        <v>197</v>
      </c>
      <c r="G25" s="111"/>
      <c r="H25" s="112">
        <v>55000</v>
      </c>
      <c r="I25" s="112">
        <v>55000</v>
      </c>
      <c r="J25" s="127">
        <f t="shared" si="1"/>
        <v>1</v>
      </c>
    </row>
    <row r="26" spans="2:10" ht="30" customHeight="1">
      <c r="B26" s="105" t="s">
        <v>178</v>
      </c>
      <c r="C26" s="125">
        <v>303</v>
      </c>
      <c r="D26" s="110" t="s">
        <v>35</v>
      </c>
      <c r="E26" s="110" t="s">
        <v>56</v>
      </c>
      <c r="F26" s="110" t="s">
        <v>198</v>
      </c>
      <c r="G26" s="111"/>
      <c r="H26" s="112">
        <v>55000</v>
      </c>
      <c r="I26" s="112">
        <v>55000</v>
      </c>
      <c r="J26" s="127">
        <f t="shared" si="1"/>
        <v>1</v>
      </c>
    </row>
    <row r="27" spans="2:10" ht="51">
      <c r="B27" s="105" t="s">
        <v>179</v>
      </c>
      <c r="C27" s="125">
        <v>303</v>
      </c>
      <c r="D27" s="110" t="s">
        <v>35</v>
      </c>
      <c r="E27" s="110" t="s">
        <v>56</v>
      </c>
      <c r="F27" s="110" t="s">
        <v>198</v>
      </c>
      <c r="G27" s="111"/>
      <c r="H27" s="112">
        <v>55000</v>
      </c>
      <c r="I27" s="112">
        <v>55000</v>
      </c>
      <c r="J27" s="127">
        <f t="shared" si="1"/>
        <v>1</v>
      </c>
    </row>
    <row r="28" spans="2:10" ht="30" customHeight="1">
      <c r="B28" s="105" t="s">
        <v>180</v>
      </c>
      <c r="C28" s="125">
        <v>303</v>
      </c>
      <c r="D28" s="110" t="s">
        <v>35</v>
      </c>
      <c r="E28" s="110" t="s">
        <v>56</v>
      </c>
      <c r="F28" s="110" t="s">
        <v>198</v>
      </c>
      <c r="G28" s="111"/>
      <c r="H28" s="112">
        <v>55000</v>
      </c>
      <c r="I28" s="112">
        <v>55000</v>
      </c>
      <c r="J28" s="127">
        <f t="shared" si="1"/>
        <v>1</v>
      </c>
    </row>
    <row r="29" spans="2:10" ht="25.5">
      <c r="B29" s="105" t="s">
        <v>181</v>
      </c>
      <c r="C29" s="125">
        <v>303</v>
      </c>
      <c r="D29" s="110" t="s">
        <v>35</v>
      </c>
      <c r="E29" s="110" t="s">
        <v>56</v>
      </c>
      <c r="F29" s="110" t="s">
        <v>198</v>
      </c>
      <c r="G29" s="111" t="s">
        <v>86</v>
      </c>
      <c r="H29" s="112">
        <v>55000</v>
      </c>
      <c r="I29" s="126">
        <v>55000</v>
      </c>
      <c r="J29" s="127">
        <f t="shared" si="1"/>
        <v>1</v>
      </c>
    </row>
    <row r="30" spans="2:10" ht="38.25">
      <c r="B30" s="105" t="s">
        <v>123</v>
      </c>
      <c r="C30" s="128">
        <v>303</v>
      </c>
      <c r="D30" s="129" t="s">
        <v>35</v>
      </c>
      <c r="E30" s="129" t="s">
        <v>56</v>
      </c>
      <c r="F30" s="111" t="s">
        <v>124</v>
      </c>
      <c r="G30" s="111"/>
      <c r="H30" s="112">
        <v>675800</v>
      </c>
      <c r="I30" s="116">
        <v>655484</v>
      </c>
      <c r="J30" s="117">
        <f>I30/H30*100%</f>
        <v>0.969937851435336</v>
      </c>
    </row>
    <row r="31" spans="2:10" ht="51">
      <c r="B31" s="105" t="s">
        <v>188</v>
      </c>
      <c r="C31" s="128">
        <v>303</v>
      </c>
      <c r="D31" s="129" t="s">
        <v>35</v>
      </c>
      <c r="E31" s="129" t="s">
        <v>56</v>
      </c>
      <c r="F31" s="111" t="s">
        <v>122</v>
      </c>
      <c r="G31" s="111"/>
      <c r="H31" s="112">
        <v>675800</v>
      </c>
      <c r="I31" s="116">
        <v>655484</v>
      </c>
      <c r="J31" s="117">
        <f>J32</f>
        <v>0.969937851435336</v>
      </c>
    </row>
    <row r="32" spans="2:10" ht="38.25">
      <c r="B32" s="105" t="s">
        <v>123</v>
      </c>
      <c r="C32" s="128">
        <v>303</v>
      </c>
      <c r="D32" s="129" t="s">
        <v>35</v>
      </c>
      <c r="E32" s="129" t="s">
        <v>56</v>
      </c>
      <c r="F32" s="111" t="s">
        <v>120</v>
      </c>
      <c r="G32" s="111"/>
      <c r="H32" s="112">
        <v>675800</v>
      </c>
      <c r="I32" s="116">
        <v>655484</v>
      </c>
      <c r="J32" s="117">
        <f>J33</f>
        <v>0.969937851435336</v>
      </c>
    </row>
    <row r="33" spans="2:10" ht="38.25" customHeight="1">
      <c r="B33" s="105" t="s">
        <v>121</v>
      </c>
      <c r="C33" s="128">
        <v>303</v>
      </c>
      <c r="D33" s="129" t="s">
        <v>35</v>
      </c>
      <c r="E33" s="129" t="s">
        <v>56</v>
      </c>
      <c r="F33" s="111" t="s">
        <v>120</v>
      </c>
      <c r="G33" s="111"/>
      <c r="H33" s="112">
        <v>675800</v>
      </c>
      <c r="I33" s="116">
        <v>655484</v>
      </c>
      <c r="J33" s="117">
        <f>I33/H33*100%</f>
        <v>0.969937851435336</v>
      </c>
    </row>
    <row r="34" spans="2:10" ht="102">
      <c r="B34" s="105" t="s">
        <v>104</v>
      </c>
      <c r="C34" s="128">
        <v>303</v>
      </c>
      <c r="D34" s="129" t="s">
        <v>35</v>
      </c>
      <c r="E34" s="129" t="s">
        <v>56</v>
      </c>
      <c r="F34" s="111" t="s">
        <v>120</v>
      </c>
      <c r="G34" s="111" t="s">
        <v>84</v>
      </c>
      <c r="H34" s="112">
        <v>372000</v>
      </c>
      <c r="I34" s="116">
        <v>354192.04</v>
      </c>
      <c r="J34" s="117">
        <f>I34/H34</f>
        <v>0.9521291397849462</v>
      </c>
    </row>
    <row r="35" spans="2:10" ht="46.5" customHeight="1">
      <c r="B35" s="105" t="s">
        <v>179</v>
      </c>
      <c r="C35" s="128">
        <v>303</v>
      </c>
      <c r="D35" s="129" t="s">
        <v>35</v>
      </c>
      <c r="E35" s="129" t="s">
        <v>56</v>
      </c>
      <c r="F35" s="111" t="s">
        <v>131</v>
      </c>
      <c r="G35" s="111" t="s">
        <v>86</v>
      </c>
      <c r="H35" s="112">
        <v>303800</v>
      </c>
      <c r="I35" s="116">
        <v>301291.96</v>
      </c>
      <c r="J35" s="117">
        <f>I35/H35</f>
        <v>0.9917444371296906</v>
      </c>
    </row>
    <row r="36" spans="2:10" ht="12.75">
      <c r="B36" s="105" t="s">
        <v>141</v>
      </c>
      <c r="C36" s="128">
        <v>303</v>
      </c>
      <c r="D36" s="129" t="s">
        <v>35</v>
      </c>
      <c r="E36" s="129" t="s">
        <v>56</v>
      </c>
      <c r="F36" s="111" t="s">
        <v>131</v>
      </c>
      <c r="G36" s="111" t="s">
        <v>132</v>
      </c>
      <c r="H36" s="112">
        <v>46800</v>
      </c>
      <c r="I36" s="116">
        <v>46800</v>
      </c>
      <c r="J36" s="117">
        <f>I36/H36</f>
        <v>1</v>
      </c>
    </row>
    <row r="37" spans="2:10" ht="12.75">
      <c r="B37" s="105" t="s">
        <v>80</v>
      </c>
      <c r="C37" s="111" t="s">
        <v>34</v>
      </c>
      <c r="D37" s="111" t="s">
        <v>36</v>
      </c>
      <c r="E37" s="111"/>
      <c r="F37" s="111"/>
      <c r="G37" s="111"/>
      <c r="H37" s="112">
        <v>118600</v>
      </c>
      <c r="I37" s="116">
        <v>118600</v>
      </c>
      <c r="J37" s="117">
        <f>J38</f>
        <v>1</v>
      </c>
    </row>
    <row r="38" spans="2:10" ht="25.5">
      <c r="B38" s="105" t="s">
        <v>88</v>
      </c>
      <c r="C38" s="111" t="s">
        <v>34</v>
      </c>
      <c r="D38" s="111" t="s">
        <v>36</v>
      </c>
      <c r="E38" s="111" t="s">
        <v>43</v>
      </c>
      <c r="F38" s="111" t="s">
        <v>183</v>
      </c>
      <c r="G38" s="111"/>
      <c r="H38" s="112">
        <v>118600</v>
      </c>
      <c r="I38" s="116">
        <v>118600</v>
      </c>
      <c r="J38" s="117">
        <f>J39</f>
        <v>1</v>
      </c>
    </row>
    <row r="39" spans="2:10" ht="27" customHeight="1">
      <c r="B39" s="105" t="s">
        <v>107</v>
      </c>
      <c r="C39" s="111" t="s">
        <v>34</v>
      </c>
      <c r="D39" s="111" t="s">
        <v>36</v>
      </c>
      <c r="E39" s="111" t="s">
        <v>43</v>
      </c>
      <c r="F39" s="111" t="s">
        <v>199</v>
      </c>
      <c r="G39" s="111"/>
      <c r="H39" s="112">
        <v>118600</v>
      </c>
      <c r="I39" s="116">
        <v>118600</v>
      </c>
      <c r="J39" s="117">
        <f>J40</f>
        <v>1</v>
      </c>
    </row>
    <row r="40" spans="2:10" ht="25.5">
      <c r="B40" s="105" t="s">
        <v>89</v>
      </c>
      <c r="C40" s="111" t="s">
        <v>34</v>
      </c>
      <c r="D40" s="111" t="s">
        <v>36</v>
      </c>
      <c r="E40" s="111" t="s">
        <v>43</v>
      </c>
      <c r="F40" s="111" t="s">
        <v>197</v>
      </c>
      <c r="G40" s="111"/>
      <c r="H40" s="112">
        <v>118600</v>
      </c>
      <c r="I40" s="116">
        <v>118600</v>
      </c>
      <c r="J40" s="117">
        <f>J41</f>
        <v>1</v>
      </c>
    </row>
    <row r="41" spans="2:10" ht="51">
      <c r="B41" s="105" t="s">
        <v>108</v>
      </c>
      <c r="C41" s="111" t="s">
        <v>34</v>
      </c>
      <c r="D41" s="111" t="s">
        <v>36</v>
      </c>
      <c r="E41" s="111" t="s">
        <v>43</v>
      </c>
      <c r="F41" s="111" t="s">
        <v>125</v>
      </c>
      <c r="G41" s="111"/>
      <c r="H41" s="112">
        <v>118600</v>
      </c>
      <c r="I41" s="116">
        <v>118600</v>
      </c>
      <c r="J41" s="117">
        <f>J42</f>
        <v>1</v>
      </c>
    </row>
    <row r="42" spans="2:10" ht="102">
      <c r="B42" s="105" t="s">
        <v>104</v>
      </c>
      <c r="C42" s="111" t="s">
        <v>34</v>
      </c>
      <c r="D42" s="111" t="s">
        <v>36</v>
      </c>
      <c r="E42" s="111" t="s">
        <v>43</v>
      </c>
      <c r="F42" s="111" t="s">
        <v>125</v>
      </c>
      <c r="G42" s="111" t="s">
        <v>84</v>
      </c>
      <c r="H42" s="112">
        <v>118600</v>
      </c>
      <c r="I42" s="116">
        <v>118600</v>
      </c>
      <c r="J42" s="117">
        <f aca="true" t="shared" si="2" ref="J42:J50">I42/H42*100%</f>
        <v>1</v>
      </c>
    </row>
    <row r="43" spans="2:10" ht="25.5">
      <c r="B43" s="105" t="s">
        <v>182</v>
      </c>
      <c r="C43" s="111" t="s">
        <v>34</v>
      </c>
      <c r="D43" s="111" t="s">
        <v>37</v>
      </c>
      <c r="E43" s="111"/>
      <c r="F43" s="111" t="s">
        <v>183</v>
      </c>
      <c r="G43" s="111"/>
      <c r="H43" s="112">
        <v>77750</v>
      </c>
      <c r="I43" s="116">
        <v>55661.95</v>
      </c>
      <c r="J43" s="117">
        <f t="shared" si="2"/>
        <v>0.7159093247588424</v>
      </c>
    </row>
    <row r="44" spans="2:10" ht="25.5">
      <c r="B44" s="105" t="s">
        <v>164</v>
      </c>
      <c r="C44" s="111" t="s">
        <v>34</v>
      </c>
      <c r="D44" s="111" t="s">
        <v>37</v>
      </c>
      <c r="E44" s="111" t="s">
        <v>163</v>
      </c>
      <c r="F44" s="111" t="s">
        <v>183</v>
      </c>
      <c r="G44" s="111"/>
      <c r="H44" s="112">
        <v>77750</v>
      </c>
      <c r="I44" s="116">
        <v>55661.95</v>
      </c>
      <c r="J44" s="117">
        <f t="shared" si="2"/>
        <v>0.7159093247588424</v>
      </c>
    </row>
    <row r="45" spans="2:10" ht="25.5">
      <c r="B45" s="105" t="s">
        <v>227</v>
      </c>
      <c r="C45" s="111" t="s">
        <v>34</v>
      </c>
      <c r="D45" s="111" t="s">
        <v>37</v>
      </c>
      <c r="E45" s="111" t="s">
        <v>163</v>
      </c>
      <c r="F45" s="111" t="s">
        <v>228</v>
      </c>
      <c r="G45" s="111"/>
      <c r="H45" s="112">
        <v>77750</v>
      </c>
      <c r="I45" s="116">
        <v>55661.95</v>
      </c>
      <c r="J45" s="117">
        <f t="shared" si="2"/>
        <v>0.7159093247588424</v>
      </c>
    </row>
    <row r="46" spans="2:10" ht="38.25">
      <c r="B46" s="105" t="s">
        <v>226</v>
      </c>
      <c r="C46" s="111" t="s">
        <v>34</v>
      </c>
      <c r="D46" s="111" t="s">
        <v>37</v>
      </c>
      <c r="E46" s="111" t="s">
        <v>163</v>
      </c>
      <c r="F46" s="111" t="s">
        <v>229</v>
      </c>
      <c r="G46" s="111"/>
      <c r="H46" s="112">
        <v>77750</v>
      </c>
      <c r="I46" s="116">
        <v>55661.95</v>
      </c>
      <c r="J46" s="117">
        <f t="shared" si="2"/>
        <v>0.7159093247588424</v>
      </c>
    </row>
    <row r="47" spans="2:10" ht="38.25">
      <c r="B47" s="105" t="s">
        <v>230</v>
      </c>
      <c r="C47" s="111" t="s">
        <v>34</v>
      </c>
      <c r="D47" s="111" t="s">
        <v>37</v>
      </c>
      <c r="E47" s="111" t="s">
        <v>163</v>
      </c>
      <c r="F47" s="111" t="s">
        <v>231</v>
      </c>
      <c r="G47" s="111"/>
      <c r="H47" s="112">
        <v>77750</v>
      </c>
      <c r="I47" s="116">
        <v>55661.95</v>
      </c>
      <c r="J47" s="117">
        <f t="shared" si="2"/>
        <v>0.7159093247588424</v>
      </c>
    </row>
    <row r="48" spans="2:10" ht="25.5">
      <c r="B48" s="119" t="s">
        <v>181</v>
      </c>
      <c r="C48" s="111" t="s">
        <v>34</v>
      </c>
      <c r="D48" s="111" t="s">
        <v>37</v>
      </c>
      <c r="E48" s="111" t="s">
        <v>163</v>
      </c>
      <c r="F48" s="111" t="s">
        <v>231</v>
      </c>
      <c r="G48" s="111" t="s">
        <v>86</v>
      </c>
      <c r="H48" s="112">
        <v>77750</v>
      </c>
      <c r="I48" s="116">
        <v>55661.95</v>
      </c>
      <c r="J48" s="117">
        <f t="shared" si="2"/>
        <v>0.7159093247588424</v>
      </c>
    </row>
    <row r="49" spans="2:10" ht="25.5">
      <c r="B49" s="119" t="s">
        <v>140</v>
      </c>
      <c r="C49" s="111" t="s">
        <v>34</v>
      </c>
      <c r="D49" s="111" t="s">
        <v>139</v>
      </c>
      <c r="E49" s="111"/>
      <c r="F49" s="111"/>
      <c r="G49" s="111"/>
      <c r="H49" s="112">
        <f>H50</f>
        <v>191600</v>
      </c>
      <c r="I49" s="116">
        <v>178792.61</v>
      </c>
      <c r="J49" s="117">
        <f t="shared" si="2"/>
        <v>0.9331555845511481</v>
      </c>
    </row>
    <row r="50" spans="2:10" ht="12.75">
      <c r="B50" s="105" t="s">
        <v>143</v>
      </c>
      <c r="C50" s="111" t="s">
        <v>34</v>
      </c>
      <c r="D50" s="111" t="s">
        <v>139</v>
      </c>
      <c r="E50" s="111" t="s">
        <v>43</v>
      </c>
      <c r="F50" s="111" t="s">
        <v>184</v>
      </c>
      <c r="G50" s="111"/>
      <c r="H50" s="112">
        <f>H55+H53</f>
        <v>191600</v>
      </c>
      <c r="I50" s="116">
        <v>178792.61</v>
      </c>
      <c r="J50" s="117">
        <f t="shared" si="2"/>
        <v>0.9331555845511481</v>
      </c>
    </row>
    <row r="51" spans="2:10" ht="38.25">
      <c r="B51" s="105" t="s">
        <v>142</v>
      </c>
      <c r="C51" s="111" t="s">
        <v>34</v>
      </c>
      <c r="D51" s="111" t="s">
        <v>139</v>
      </c>
      <c r="E51" s="111" t="s">
        <v>43</v>
      </c>
      <c r="F51" s="111" t="s">
        <v>185</v>
      </c>
      <c r="G51" s="111"/>
      <c r="H51" s="112">
        <v>1600</v>
      </c>
      <c r="I51" s="116">
        <v>0</v>
      </c>
      <c r="J51" s="117">
        <v>0</v>
      </c>
    </row>
    <row r="52" spans="2:10" ht="12.75">
      <c r="B52" s="105" t="s">
        <v>141</v>
      </c>
      <c r="C52" s="111" t="s">
        <v>34</v>
      </c>
      <c r="D52" s="111" t="s">
        <v>139</v>
      </c>
      <c r="E52" s="111" t="s">
        <v>43</v>
      </c>
      <c r="F52" s="111" t="s">
        <v>185</v>
      </c>
      <c r="G52" s="111"/>
      <c r="H52" s="112">
        <v>1600</v>
      </c>
      <c r="I52" s="116">
        <v>0</v>
      </c>
      <c r="J52" s="117">
        <v>0</v>
      </c>
    </row>
    <row r="53" spans="2:10" ht="32.25" customHeight="1">
      <c r="B53" s="105" t="s">
        <v>105</v>
      </c>
      <c r="C53" s="111" t="s">
        <v>34</v>
      </c>
      <c r="D53" s="111" t="s">
        <v>139</v>
      </c>
      <c r="E53" s="111" t="s">
        <v>43</v>
      </c>
      <c r="F53" s="111" t="s">
        <v>185</v>
      </c>
      <c r="G53" s="111" t="s">
        <v>86</v>
      </c>
      <c r="H53" s="112">
        <v>1600</v>
      </c>
      <c r="I53" s="116">
        <v>0</v>
      </c>
      <c r="J53" s="117">
        <v>0</v>
      </c>
    </row>
    <row r="54" spans="2:10" ht="12.75">
      <c r="B54" s="105" t="s">
        <v>141</v>
      </c>
      <c r="C54" s="111" t="s">
        <v>34</v>
      </c>
      <c r="D54" s="111" t="s">
        <v>139</v>
      </c>
      <c r="E54" s="111" t="s">
        <v>43</v>
      </c>
      <c r="F54" s="111" t="s">
        <v>186</v>
      </c>
      <c r="G54" s="111"/>
      <c r="H54" s="112">
        <v>190000</v>
      </c>
      <c r="I54" s="116">
        <v>178792.61</v>
      </c>
      <c r="J54" s="117">
        <v>0</v>
      </c>
    </row>
    <row r="55" spans="2:10" ht="25.5">
      <c r="B55" s="105" t="s">
        <v>105</v>
      </c>
      <c r="C55" s="111" t="s">
        <v>34</v>
      </c>
      <c r="D55" s="111" t="s">
        <v>139</v>
      </c>
      <c r="E55" s="111" t="s">
        <v>43</v>
      </c>
      <c r="F55" s="111"/>
      <c r="G55" s="111" t="s">
        <v>86</v>
      </c>
      <c r="H55" s="112">
        <v>190000</v>
      </c>
      <c r="I55" s="116">
        <v>178792.61</v>
      </c>
      <c r="J55" s="117">
        <f>I55/H55*100%</f>
        <v>0.9410137368421052</v>
      </c>
    </row>
    <row r="56" spans="2:10" s="206" customFormat="1" ht="12.75">
      <c r="B56" s="207" t="s">
        <v>81</v>
      </c>
      <c r="C56" s="200" t="s">
        <v>34</v>
      </c>
      <c r="D56" s="200" t="s">
        <v>38</v>
      </c>
      <c r="E56" s="200"/>
      <c r="F56" s="200"/>
      <c r="G56" s="200"/>
      <c r="H56" s="203">
        <v>92250</v>
      </c>
      <c r="I56" s="204">
        <v>89687.3</v>
      </c>
      <c r="J56" s="205">
        <f aca="true" t="shared" si="3" ref="J56:J79">I56/H56*100%</f>
        <v>0.972220054200542</v>
      </c>
    </row>
    <row r="57" spans="2:10" ht="12.75">
      <c r="B57" s="130" t="s">
        <v>166</v>
      </c>
      <c r="C57" s="111" t="s">
        <v>34</v>
      </c>
      <c r="D57" s="111" t="s">
        <v>38</v>
      </c>
      <c r="E57" s="111" t="s">
        <v>35</v>
      </c>
      <c r="F57" s="131" t="s">
        <v>187</v>
      </c>
      <c r="G57" s="111"/>
      <c r="H57" s="112">
        <v>17250</v>
      </c>
      <c r="I57" s="116">
        <v>17250</v>
      </c>
      <c r="J57" s="117">
        <f>H57/I57*100%</f>
        <v>1</v>
      </c>
    </row>
    <row r="58" spans="2:10" s="206" customFormat="1" ht="25.5">
      <c r="B58" s="199" t="s">
        <v>115</v>
      </c>
      <c r="C58" s="200" t="s">
        <v>34</v>
      </c>
      <c r="D58" s="201" t="s">
        <v>38</v>
      </c>
      <c r="E58" s="200" t="s">
        <v>37</v>
      </c>
      <c r="F58" s="202" t="s">
        <v>124</v>
      </c>
      <c r="G58" s="200"/>
      <c r="H58" s="203">
        <v>75000</v>
      </c>
      <c r="I58" s="204">
        <v>72437.3</v>
      </c>
      <c r="J58" s="205">
        <f t="shared" si="3"/>
        <v>0.9658306666666667</v>
      </c>
    </row>
    <row r="59" spans="2:10" ht="38.25">
      <c r="B59" s="132" t="s">
        <v>123</v>
      </c>
      <c r="C59" s="111" t="s">
        <v>34</v>
      </c>
      <c r="D59" s="133" t="s">
        <v>38</v>
      </c>
      <c r="E59" s="111" t="s">
        <v>37</v>
      </c>
      <c r="F59" s="134" t="s">
        <v>122</v>
      </c>
      <c r="G59" s="111"/>
      <c r="H59" s="112">
        <v>74000</v>
      </c>
      <c r="I59" s="116">
        <v>71437.3</v>
      </c>
      <c r="J59" s="117">
        <f t="shared" si="3"/>
        <v>0.965368918918919</v>
      </c>
    </row>
    <row r="60" spans="2:10" ht="51">
      <c r="B60" s="132" t="s">
        <v>188</v>
      </c>
      <c r="C60" s="111" t="s">
        <v>34</v>
      </c>
      <c r="D60" s="133" t="s">
        <v>38</v>
      </c>
      <c r="E60" s="111" t="s">
        <v>37</v>
      </c>
      <c r="F60" s="134" t="s">
        <v>120</v>
      </c>
      <c r="G60" s="111"/>
      <c r="H60" s="112">
        <v>74000</v>
      </c>
      <c r="I60" s="116">
        <v>71437.3</v>
      </c>
      <c r="J60" s="117">
        <f t="shared" si="3"/>
        <v>0.965368918918919</v>
      </c>
    </row>
    <row r="61" spans="2:10" ht="102">
      <c r="B61" s="132" t="s">
        <v>189</v>
      </c>
      <c r="C61" s="111" t="s">
        <v>34</v>
      </c>
      <c r="D61" s="133" t="s">
        <v>38</v>
      </c>
      <c r="E61" s="111" t="s">
        <v>37</v>
      </c>
      <c r="F61" s="134" t="s">
        <v>120</v>
      </c>
      <c r="G61" s="111"/>
      <c r="H61" s="112">
        <v>74000</v>
      </c>
      <c r="I61" s="116">
        <v>71437.3</v>
      </c>
      <c r="J61" s="117">
        <f t="shared" si="3"/>
        <v>0.965368918918919</v>
      </c>
    </row>
    <row r="62" spans="2:10" ht="51">
      <c r="B62" s="132" t="s">
        <v>179</v>
      </c>
      <c r="C62" s="111" t="s">
        <v>34</v>
      </c>
      <c r="D62" s="133" t="s">
        <v>38</v>
      </c>
      <c r="E62" s="111" t="s">
        <v>37</v>
      </c>
      <c r="F62" s="134" t="s">
        <v>120</v>
      </c>
      <c r="G62" s="111" t="s">
        <v>86</v>
      </c>
      <c r="H62" s="112">
        <v>74000</v>
      </c>
      <c r="I62" s="116">
        <v>71437.3</v>
      </c>
      <c r="J62" s="117">
        <f t="shared" si="3"/>
        <v>0.965368918918919</v>
      </c>
    </row>
    <row r="63" spans="2:10" ht="25.5">
      <c r="B63" s="105" t="s">
        <v>105</v>
      </c>
      <c r="C63" s="111" t="s">
        <v>34</v>
      </c>
      <c r="D63" s="111" t="s">
        <v>38</v>
      </c>
      <c r="E63" s="111" t="s">
        <v>37</v>
      </c>
      <c r="F63" s="111" t="s">
        <v>144</v>
      </c>
      <c r="G63" s="111"/>
      <c r="H63" s="112">
        <v>1000</v>
      </c>
      <c r="I63" s="116">
        <v>1000</v>
      </c>
      <c r="J63" s="117">
        <f t="shared" si="3"/>
        <v>1</v>
      </c>
    </row>
    <row r="64" spans="2:10" ht="38.25">
      <c r="B64" s="105" t="s">
        <v>154</v>
      </c>
      <c r="C64" s="111" t="s">
        <v>34</v>
      </c>
      <c r="D64" s="111" t="s">
        <v>38</v>
      </c>
      <c r="E64" s="111" t="s">
        <v>37</v>
      </c>
      <c r="F64" s="111" t="s">
        <v>144</v>
      </c>
      <c r="G64" s="111"/>
      <c r="H64" s="112">
        <v>1000</v>
      </c>
      <c r="I64" s="116">
        <v>1000</v>
      </c>
      <c r="J64" s="117">
        <f t="shared" si="3"/>
        <v>1</v>
      </c>
    </row>
    <row r="65" spans="2:10" ht="25.5">
      <c r="B65" s="105" t="s">
        <v>105</v>
      </c>
      <c r="C65" s="111" t="s">
        <v>34</v>
      </c>
      <c r="D65" s="111" t="s">
        <v>38</v>
      </c>
      <c r="E65" s="111" t="s">
        <v>37</v>
      </c>
      <c r="F65" s="111" t="s">
        <v>144</v>
      </c>
      <c r="G65" s="111" t="s">
        <v>86</v>
      </c>
      <c r="H65" s="112">
        <v>1000</v>
      </c>
      <c r="I65" s="116">
        <v>1000</v>
      </c>
      <c r="J65" s="117">
        <f t="shared" si="3"/>
        <v>1</v>
      </c>
    </row>
    <row r="66" spans="2:10" ht="12.75">
      <c r="B66" s="105" t="s">
        <v>82</v>
      </c>
      <c r="C66" s="111" t="s">
        <v>34</v>
      </c>
      <c r="D66" s="111" t="s">
        <v>60</v>
      </c>
      <c r="E66" s="111"/>
      <c r="F66" s="111" t="s">
        <v>183</v>
      </c>
      <c r="G66" s="111"/>
      <c r="H66" s="112">
        <v>16300</v>
      </c>
      <c r="I66" s="116">
        <v>16012.8</v>
      </c>
      <c r="J66" s="117">
        <f t="shared" si="3"/>
        <v>0.9823803680981594</v>
      </c>
    </row>
    <row r="67" spans="2:10" ht="12.75">
      <c r="B67" s="105" t="s">
        <v>83</v>
      </c>
      <c r="C67" s="111" t="s">
        <v>34</v>
      </c>
      <c r="D67" s="111" t="s">
        <v>60</v>
      </c>
      <c r="E67" s="111" t="s">
        <v>35</v>
      </c>
      <c r="F67" s="111" t="s">
        <v>128</v>
      </c>
      <c r="G67" s="111"/>
      <c r="H67" s="112">
        <v>16300</v>
      </c>
      <c r="I67" s="116">
        <v>16012.8</v>
      </c>
      <c r="J67" s="117">
        <f t="shared" si="3"/>
        <v>0.9823803680981594</v>
      </c>
    </row>
    <row r="68" spans="2:10" ht="15" customHeight="1">
      <c r="B68" s="105" t="s">
        <v>130</v>
      </c>
      <c r="C68" s="111" t="s">
        <v>34</v>
      </c>
      <c r="D68" s="111" t="s">
        <v>60</v>
      </c>
      <c r="E68" s="111" t="s">
        <v>35</v>
      </c>
      <c r="F68" s="111" t="s">
        <v>128</v>
      </c>
      <c r="G68" s="111"/>
      <c r="H68" s="112">
        <v>16300</v>
      </c>
      <c r="I68" s="116">
        <v>16012.8</v>
      </c>
      <c r="J68" s="117">
        <f t="shared" si="3"/>
        <v>0.9823803680981594</v>
      </c>
    </row>
    <row r="69" spans="2:12" ht="25.5">
      <c r="B69" s="105" t="s">
        <v>190</v>
      </c>
      <c r="C69" s="111" t="s">
        <v>34</v>
      </c>
      <c r="D69" s="111" t="s">
        <v>60</v>
      </c>
      <c r="E69" s="111" t="s">
        <v>35</v>
      </c>
      <c r="F69" s="111" t="s">
        <v>126</v>
      </c>
      <c r="G69" s="111"/>
      <c r="H69" s="112">
        <v>16300</v>
      </c>
      <c r="I69" s="116">
        <v>16012.8</v>
      </c>
      <c r="J69" s="117">
        <f t="shared" si="3"/>
        <v>0.9823803680981594</v>
      </c>
      <c r="L69">
        <v>0</v>
      </c>
    </row>
    <row r="70" spans="2:10" ht="18" customHeight="1">
      <c r="B70" s="105" t="s">
        <v>109</v>
      </c>
      <c r="C70" s="111" t="s">
        <v>34</v>
      </c>
      <c r="D70" s="111" t="s">
        <v>60</v>
      </c>
      <c r="E70" s="111" t="s">
        <v>35</v>
      </c>
      <c r="F70" s="111" t="s">
        <v>126</v>
      </c>
      <c r="G70" s="111"/>
      <c r="H70" s="112">
        <v>16300</v>
      </c>
      <c r="I70" s="116">
        <v>16012.8</v>
      </c>
      <c r="J70" s="117">
        <f t="shared" si="3"/>
        <v>0.9823803680981594</v>
      </c>
    </row>
    <row r="71" spans="2:10" ht="15" customHeight="1">
      <c r="B71" s="208" t="s">
        <v>127</v>
      </c>
      <c r="C71" s="111" t="s">
        <v>34</v>
      </c>
      <c r="D71" s="111" t="s">
        <v>60</v>
      </c>
      <c r="E71" s="111" t="s">
        <v>35</v>
      </c>
      <c r="F71" s="111"/>
      <c r="G71" s="111"/>
      <c r="H71" s="112">
        <v>16300</v>
      </c>
      <c r="I71" s="116">
        <v>16012.8</v>
      </c>
      <c r="J71" s="117">
        <f t="shared" si="3"/>
        <v>0.9823803680981594</v>
      </c>
    </row>
    <row r="72" spans="2:10" ht="12.75">
      <c r="B72" s="105" t="s">
        <v>167</v>
      </c>
      <c r="C72" s="111" t="s">
        <v>34</v>
      </c>
      <c r="D72" s="111" t="s">
        <v>79</v>
      </c>
      <c r="E72" s="111"/>
      <c r="F72" s="111" t="s">
        <v>183</v>
      </c>
      <c r="G72" s="111"/>
      <c r="H72" s="112">
        <v>5000</v>
      </c>
      <c r="I72" s="116">
        <v>5000</v>
      </c>
      <c r="J72" s="117">
        <f t="shared" si="3"/>
        <v>1</v>
      </c>
    </row>
    <row r="73" spans="2:10" ht="15" customHeight="1">
      <c r="B73" s="105" t="s">
        <v>168</v>
      </c>
      <c r="C73" s="111" t="s">
        <v>34</v>
      </c>
      <c r="D73" s="111" t="s">
        <v>79</v>
      </c>
      <c r="E73" s="111" t="s">
        <v>36</v>
      </c>
      <c r="F73" s="111" t="s">
        <v>129</v>
      </c>
      <c r="G73" s="111"/>
      <c r="H73" s="112">
        <v>5000</v>
      </c>
      <c r="I73" s="116">
        <v>5000</v>
      </c>
      <c r="J73" s="117">
        <f t="shared" si="3"/>
        <v>1</v>
      </c>
    </row>
    <row r="74" spans="2:10" ht="15" customHeight="1">
      <c r="B74" s="105" t="s">
        <v>130</v>
      </c>
      <c r="C74" s="111" t="s">
        <v>34</v>
      </c>
      <c r="D74" s="111" t="s">
        <v>79</v>
      </c>
      <c r="E74" s="111" t="s">
        <v>36</v>
      </c>
      <c r="F74" s="111" t="s">
        <v>195</v>
      </c>
      <c r="G74" s="111"/>
      <c r="H74" s="112">
        <v>5000</v>
      </c>
      <c r="I74" s="116">
        <v>5000</v>
      </c>
      <c r="J74" s="117">
        <f t="shared" si="3"/>
        <v>1</v>
      </c>
    </row>
    <row r="75" spans="2:10" ht="38.25">
      <c r="B75" s="105" t="s">
        <v>192</v>
      </c>
      <c r="C75" s="111" t="s">
        <v>34</v>
      </c>
      <c r="D75" s="111" t="s">
        <v>79</v>
      </c>
      <c r="E75" s="111" t="s">
        <v>36</v>
      </c>
      <c r="F75" s="111" t="s">
        <v>194</v>
      </c>
      <c r="G75" s="111"/>
      <c r="H75" s="112">
        <v>5000</v>
      </c>
      <c r="I75" s="116">
        <v>5000</v>
      </c>
      <c r="J75" s="117">
        <f t="shared" si="3"/>
        <v>1</v>
      </c>
    </row>
    <row r="76" spans="2:10" ht="38.25">
      <c r="B76" s="105" t="s">
        <v>193</v>
      </c>
      <c r="C76" s="111" t="s">
        <v>34</v>
      </c>
      <c r="D76" s="111" t="s">
        <v>79</v>
      </c>
      <c r="E76" s="111" t="s">
        <v>36</v>
      </c>
      <c r="F76" s="111" t="s">
        <v>194</v>
      </c>
      <c r="G76" s="111"/>
      <c r="H76" s="112">
        <v>5000</v>
      </c>
      <c r="I76" s="116">
        <v>5000</v>
      </c>
      <c r="J76" s="117">
        <f t="shared" si="3"/>
        <v>1</v>
      </c>
    </row>
    <row r="77" spans="2:10" ht="51">
      <c r="B77" s="105" t="s">
        <v>179</v>
      </c>
      <c r="C77" s="111" t="s">
        <v>34</v>
      </c>
      <c r="D77" s="111" t="s">
        <v>79</v>
      </c>
      <c r="E77" s="111" t="s">
        <v>36</v>
      </c>
      <c r="F77" s="111" t="s">
        <v>194</v>
      </c>
      <c r="G77" s="111"/>
      <c r="H77" s="112">
        <v>5000</v>
      </c>
      <c r="I77" s="116">
        <v>5000</v>
      </c>
      <c r="J77" s="117">
        <f t="shared" si="3"/>
        <v>1</v>
      </c>
    </row>
    <row r="78" spans="2:10" ht="51" customHeight="1">
      <c r="B78" s="105" t="s">
        <v>180</v>
      </c>
      <c r="C78" s="111" t="s">
        <v>34</v>
      </c>
      <c r="D78" s="111" t="s">
        <v>79</v>
      </c>
      <c r="E78" s="111" t="s">
        <v>36</v>
      </c>
      <c r="F78" s="111" t="s">
        <v>194</v>
      </c>
      <c r="G78" s="111"/>
      <c r="H78" s="112">
        <v>5000</v>
      </c>
      <c r="I78" s="116">
        <v>5000</v>
      </c>
      <c r="J78" s="117">
        <f t="shared" si="3"/>
        <v>1</v>
      </c>
    </row>
    <row r="79" spans="2:10" ht="23.25" customHeight="1">
      <c r="B79" s="105" t="s">
        <v>181</v>
      </c>
      <c r="C79" s="111" t="s">
        <v>34</v>
      </c>
      <c r="D79" s="111" t="s">
        <v>79</v>
      </c>
      <c r="E79" s="111" t="s">
        <v>36</v>
      </c>
      <c r="F79" s="111" t="s">
        <v>194</v>
      </c>
      <c r="G79" s="111"/>
      <c r="H79" s="112">
        <v>5000</v>
      </c>
      <c r="I79" s="116">
        <v>5000</v>
      </c>
      <c r="J79" s="117">
        <f t="shared" si="3"/>
        <v>1</v>
      </c>
    </row>
    <row r="80" spans="2:10" ht="18.75" customHeight="1">
      <c r="B80" s="135" t="s">
        <v>191</v>
      </c>
      <c r="C80" s="111"/>
      <c r="D80" s="111"/>
      <c r="E80" s="111"/>
      <c r="F80" s="135"/>
      <c r="G80" s="111"/>
      <c r="H80" s="136">
        <f>H13+H37+H43+H49+H56+H66+H72</f>
        <v>2464626.1399999997</v>
      </c>
      <c r="I80" s="137">
        <f>I13+I37+I43+I49+I56+I66+I72</f>
        <v>2189133.9399999995</v>
      </c>
      <c r="J80" s="117">
        <f>I80/H80*100%</f>
        <v>0.8882215052705721</v>
      </c>
    </row>
    <row r="81" spans="3:10" ht="16.5" customHeight="1">
      <c r="C81" s="35"/>
      <c r="D81" s="103"/>
      <c r="E81" s="35"/>
      <c r="G81" s="35"/>
      <c r="H81" s="35"/>
      <c r="I81" s="35"/>
      <c r="J81" s="35"/>
    </row>
    <row r="82" ht="49.5" customHeight="1">
      <c r="D82" s="35"/>
    </row>
    <row r="85" ht="123" customHeight="1"/>
    <row r="86" ht="15.75" customHeight="1"/>
  </sheetData>
  <sheetProtection/>
  <mergeCells count="8">
    <mergeCell ref="B9:J10"/>
    <mergeCell ref="B1:J1"/>
    <mergeCell ref="B2:J2"/>
    <mergeCell ref="B4:J4"/>
    <mergeCell ref="B5:J5"/>
    <mergeCell ref="B6:J6"/>
    <mergeCell ref="C3:J3"/>
    <mergeCell ref="B7:R7"/>
  </mergeCells>
  <printOptions/>
  <pageMargins left="1.1811023622047245" right="0.3937007874015748" top="0.35433070866141736" bottom="0.35433070866141736" header="0.31496062992125984" footer="0.31496062992125984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PageLayoutView="0" workbookViewId="0" topLeftCell="C1">
      <selection activeCell="C6" sqref="C6:S6"/>
    </sheetView>
  </sheetViews>
  <sheetFormatPr defaultColWidth="9.00390625" defaultRowHeight="12.75"/>
  <cols>
    <col min="1" max="1" width="7.375" style="0" hidden="1" customWidth="1"/>
    <col min="2" max="2" width="10.25390625" style="0" hidden="1" customWidth="1"/>
    <col min="3" max="3" width="32.75390625" style="0" customWidth="1"/>
    <col min="4" max="4" width="10.625" style="0" hidden="1" customWidth="1"/>
    <col min="5" max="5" width="3.875" style="0" hidden="1" customWidth="1"/>
    <col min="6" max="6" width="6.75390625" style="0" customWidth="1"/>
    <col min="7" max="7" width="7.00390625" style="0" customWidth="1"/>
    <col min="8" max="8" width="13.75390625" style="0" customWidth="1"/>
    <col min="9" max="9" width="0" style="0" hidden="1" customWidth="1"/>
    <col min="10" max="10" width="13.625" style="0" customWidth="1"/>
    <col min="11" max="11" width="9.75390625" style="0" hidden="1" customWidth="1"/>
    <col min="12" max="12" width="8.75390625" style="0" customWidth="1"/>
    <col min="13" max="13" width="0.12890625" style="0" customWidth="1"/>
    <col min="14" max="14" width="12.75390625" style="0" customWidth="1"/>
  </cols>
  <sheetData>
    <row r="1" spans="2:14" ht="18.75" customHeight="1">
      <c r="B1" s="24"/>
      <c r="C1" s="229" t="s">
        <v>234</v>
      </c>
      <c r="D1" s="243"/>
      <c r="E1" s="243"/>
      <c r="F1" s="243"/>
      <c r="G1" s="243"/>
      <c r="H1" s="243"/>
      <c r="I1" s="243"/>
      <c r="J1" s="243"/>
      <c r="K1" s="243"/>
      <c r="L1" s="243"/>
      <c r="M1" s="33"/>
      <c r="N1" s="59"/>
    </row>
    <row r="2" spans="2:14" ht="18.75" customHeight="1">
      <c r="B2" s="24"/>
      <c r="C2" s="229" t="s">
        <v>235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2:14" ht="21" customHeight="1">
      <c r="B3" s="24"/>
      <c r="C3" s="244" t="s">
        <v>152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ht="15.75" customHeight="1">
      <c r="A4" s="37" t="s">
        <v>75</v>
      </c>
      <c r="B4" s="37"/>
      <c r="C4" s="229" t="s">
        <v>210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5" spans="1:14" ht="0" customHeight="1" hidden="1">
      <c r="A5" s="37"/>
      <c r="B5" s="37"/>
      <c r="C5" s="229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</row>
    <row r="6" spans="1:19" ht="18" customHeight="1">
      <c r="A6" s="37"/>
      <c r="B6" s="37"/>
      <c r="C6" s="209" t="s">
        <v>240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</row>
    <row r="7" spans="1:13" ht="18.75">
      <c r="A7" s="238" t="s">
        <v>138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</row>
    <row r="8" spans="1:13" ht="18.75">
      <c r="A8" s="238" t="s">
        <v>76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9" ht="15.75">
      <c r="B9" s="3"/>
    </row>
    <row r="10" spans="2:13" ht="37.5" customHeight="1">
      <c r="B10" s="239" t="s">
        <v>15</v>
      </c>
      <c r="C10" s="241" t="s">
        <v>16</v>
      </c>
      <c r="D10" s="108"/>
      <c r="E10" s="11"/>
      <c r="F10" s="138" t="s">
        <v>51</v>
      </c>
      <c r="G10" s="138" t="s">
        <v>52</v>
      </c>
      <c r="H10" s="104" t="s">
        <v>223</v>
      </c>
      <c r="I10" s="139"/>
      <c r="J10" s="104" t="s">
        <v>224</v>
      </c>
      <c r="K10" s="104"/>
      <c r="L10" s="140" t="s">
        <v>31</v>
      </c>
      <c r="M10" s="13"/>
    </row>
    <row r="11" spans="2:13" ht="12.75" customHeight="1" hidden="1">
      <c r="B11" s="240"/>
      <c r="C11" s="242"/>
      <c r="D11" s="108"/>
      <c r="E11" s="6"/>
      <c r="F11" s="6"/>
      <c r="G11" s="6"/>
      <c r="H11" s="6"/>
      <c r="I11" s="12"/>
      <c r="J11" s="6"/>
      <c r="K11" s="2"/>
      <c r="L11" s="16"/>
      <c r="M11" s="12"/>
    </row>
    <row r="12" spans="2:13" ht="18.75" customHeight="1">
      <c r="B12" s="43"/>
      <c r="C12" s="104" t="s">
        <v>17</v>
      </c>
      <c r="D12" s="108"/>
      <c r="E12" s="6"/>
      <c r="F12" s="141" t="s">
        <v>35</v>
      </c>
      <c r="G12" s="42"/>
      <c r="H12" s="142">
        <f>H14+H16</f>
        <v>1963126.14</v>
      </c>
      <c r="I12" s="99"/>
      <c r="J12" s="142">
        <f>J14+J16</f>
        <v>1725379.28</v>
      </c>
      <c r="K12" s="42"/>
      <c r="L12" s="143">
        <f>J12/H12*100%</f>
        <v>0.8788937424061809</v>
      </c>
      <c r="M12" s="12"/>
    </row>
    <row r="13" spans="2:13" ht="0.75" customHeight="1" hidden="1">
      <c r="B13" s="27" t="s">
        <v>23</v>
      </c>
      <c r="C13" s="144" t="s">
        <v>53</v>
      </c>
      <c r="D13" s="108"/>
      <c r="E13" s="14"/>
      <c r="F13" s="145" t="s">
        <v>35</v>
      </c>
      <c r="G13" s="145" t="s">
        <v>36</v>
      </c>
      <c r="H13" s="146">
        <v>0</v>
      </c>
      <c r="I13" s="147"/>
      <c r="J13" s="146">
        <v>0</v>
      </c>
      <c r="K13" s="148"/>
      <c r="L13" s="143"/>
      <c r="M13" s="9"/>
    </row>
    <row r="14" spans="2:13" ht="65.25" customHeight="1">
      <c r="B14" s="27" t="s">
        <v>44</v>
      </c>
      <c r="C14" s="149" t="s">
        <v>54</v>
      </c>
      <c r="D14" s="108"/>
      <c r="E14" s="14"/>
      <c r="F14" s="44" t="s">
        <v>35</v>
      </c>
      <c r="G14" s="44" t="s">
        <v>37</v>
      </c>
      <c r="H14" s="142">
        <v>1185526.14</v>
      </c>
      <c r="I14" s="147"/>
      <c r="J14" s="142">
        <v>968095.28</v>
      </c>
      <c r="K14" s="148"/>
      <c r="L14" s="143">
        <f>J14/H14</f>
        <v>0.8165954738037241</v>
      </c>
      <c r="M14" s="9"/>
    </row>
    <row r="15" spans="2:13" ht="15" customHeight="1" hidden="1">
      <c r="B15" s="27"/>
      <c r="C15" s="150" t="s">
        <v>77</v>
      </c>
      <c r="D15" s="108"/>
      <c r="E15" s="14"/>
      <c r="F15" s="44" t="s">
        <v>35</v>
      </c>
      <c r="G15" s="44" t="s">
        <v>78</v>
      </c>
      <c r="H15" s="142">
        <v>0</v>
      </c>
      <c r="I15" s="147"/>
      <c r="J15" s="142">
        <v>0</v>
      </c>
      <c r="K15" s="148"/>
      <c r="L15" s="143"/>
      <c r="M15" s="9"/>
    </row>
    <row r="16" spans="2:13" ht="18.75" customHeight="1">
      <c r="B16" s="27" t="s">
        <v>19</v>
      </c>
      <c r="C16" s="144" t="s">
        <v>55</v>
      </c>
      <c r="D16" s="108"/>
      <c r="E16" s="14"/>
      <c r="F16" s="44" t="s">
        <v>35</v>
      </c>
      <c r="G16" s="44" t="s">
        <v>56</v>
      </c>
      <c r="H16" s="142">
        <v>777600</v>
      </c>
      <c r="I16" s="147"/>
      <c r="J16" s="142">
        <v>757284</v>
      </c>
      <c r="K16" s="148"/>
      <c r="L16" s="143">
        <f>J16/H16</f>
        <v>0.9738734567901235</v>
      </c>
      <c r="M16" s="9"/>
    </row>
    <row r="17" spans="2:13" ht="18.75" customHeight="1" hidden="1">
      <c r="B17" s="26"/>
      <c r="C17" s="151"/>
      <c r="D17" s="2"/>
      <c r="E17" s="14"/>
      <c r="F17" s="44"/>
      <c r="G17" s="44"/>
      <c r="H17" s="152"/>
      <c r="I17" s="153"/>
      <c r="J17" s="152"/>
      <c r="K17" s="148"/>
      <c r="L17" s="143"/>
      <c r="M17" s="12"/>
    </row>
    <row r="18" spans="2:13" ht="18.75" customHeight="1" hidden="1">
      <c r="B18" s="27"/>
      <c r="C18" s="144"/>
      <c r="D18" s="108"/>
      <c r="E18" s="14"/>
      <c r="F18" s="44"/>
      <c r="G18" s="44"/>
      <c r="H18" s="142"/>
      <c r="I18" s="147"/>
      <c r="J18" s="142"/>
      <c r="K18" s="148"/>
      <c r="L18" s="143"/>
      <c r="M18" s="12"/>
    </row>
    <row r="19" spans="2:13" ht="18.75" customHeight="1">
      <c r="B19" s="27"/>
      <c r="C19" s="4" t="s">
        <v>80</v>
      </c>
      <c r="D19" s="108"/>
      <c r="E19" s="14"/>
      <c r="F19" s="44" t="s">
        <v>36</v>
      </c>
      <c r="G19" s="44"/>
      <c r="H19" s="142">
        <v>118600</v>
      </c>
      <c r="I19" s="147"/>
      <c r="J19" s="142">
        <v>118600</v>
      </c>
      <c r="K19" s="148"/>
      <c r="L19" s="143">
        <f>J19/H19</f>
        <v>1</v>
      </c>
      <c r="M19" s="12"/>
    </row>
    <row r="20" spans="2:13" ht="25.5">
      <c r="B20" s="27" t="s">
        <v>32</v>
      </c>
      <c r="C20" s="154" t="s">
        <v>57</v>
      </c>
      <c r="D20" s="155"/>
      <c r="E20" s="21"/>
      <c r="F20" s="156" t="s">
        <v>36</v>
      </c>
      <c r="G20" s="156" t="s">
        <v>43</v>
      </c>
      <c r="H20" s="157">
        <v>118600</v>
      </c>
      <c r="I20" s="158"/>
      <c r="J20" s="157">
        <v>118600</v>
      </c>
      <c r="K20" s="159"/>
      <c r="L20" s="143">
        <f>J20/H20*100%</f>
        <v>1</v>
      </c>
      <c r="M20" s="9"/>
    </row>
    <row r="21" spans="2:13" ht="18.75">
      <c r="B21" s="27"/>
      <c r="C21" s="150" t="s">
        <v>165</v>
      </c>
      <c r="D21" s="155"/>
      <c r="E21" s="21"/>
      <c r="F21" s="156" t="s">
        <v>37</v>
      </c>
      <c r="G21" s="156"/>
      <c r="H21" s="157">
        <v>77750</v>
      </c>
      <c r="I21" s="158"/>
      <c r="J21" s="157">
        <v>55661.95</v>
      </c>
      <c r="K21" s="159"/>
      <c r="L21" s="143">
        <f>J21/H21*100%</f>
        <v>0.7159093247588424</v>
      </c>
      <c r="M21" s="9"/>
    </row>
    <row r="22" spans="2:13" ht="25.5">
      <c r="B22" s="27" t="s">
        <v>22</v>
      </c>
      <c r="C22" s="160" t="s">
        <v>164</v>
      </c>
      <c r="D22" s="161"/>
      <c r="E22" s="32"/>
      <c r="F22" s="162" t="s">
        <v>37</v>
      </c>
      <c r="G22" s="162" t="s">
        <v>163</v>
      </c>
      <c r="H22" s="157">
        <v>77750</v>
      </c>
      <c r="I22" s="158"/>
      <c r="J22" s="157">
        <v>55661.95</v>
      </c>
      <c r="K22" s="159"/>
      <c r="L22" s="143">
        <f>J22/H22*100%</f>
        <v>0.7159093247588424</v>
      </c>
      <c r="M22" s="15"/>
    </row>
    <row r="23" spans="2:13" ht="0.75" customHeight="1">
      <c r="B23" s="26" t="s">
        <v>20</v>
      </c>
      <c r="C23" s="154" t="s">
        <v>58</v>
      </c>
      <c r="D23" s="163"/>
      <c r="E23" s="21"/>
      <c r="F23" s="156" t="s">
        <v>43</v>
      </c>
      <c r="G23" s="156" t="s">
        <v>59</v>
      </c>
      <c r="H23" s="157">
        <v>0</v>
      </c>
      <c r="I23" s="158"/>
      <c r="J23" s="157">
        <v>0</v>
      </c>
      <c r="K23" s="159"/>
      <c r="L23" s="143"/>
      <c r="M23" s="9"/>
    </row>
    <row r="24" spans="2:13" ht="17.25" customHeight="1">
      <c r="B24" s="26"/>
      <c r="C24" s="164" t="s">
        <v>140</v>
      </c>
      <c r="D24" s="163"/>
      <c r="E24" s="21"/>
      <c r="F24" s="156" t="s">
        <v>139</v>
      </c>
      <c r="G24" s="156"/>
      <c r="H24" s="157">
        <f>H25</f>
        <v>191600</v>
      </c>
      <c r="I24" s="158"/>
      <c r="J24" s="157">
        <f>J25</f>
        <v>178792.61</v>
      </c>
      <c r="K24" s="159"/>
      <c r="L24" s="143">
        <f>J24/H24</f>
        <v>0.9331555845511481</v>
      </c>
      <c r="M24" s="9"/>
    </row>
    <row r="25" spans="2:13" ht="24.75" customHeight="1">
      <c r="B25" s="26"/>
      <c r="C25" s="165" t="s">
        <v>143</v>
      </c>
      <c r="D25" s="163"/>
      <c r="E25" s="21"/>
      <c r="F25" s="156" t="s">
        <v>139</v>
      </c>
      <c r="G25" s="156" t="s">
        <v>43</v>
      </c>
      <c r="H25" s="157">
        <v>191600</v>
      </c>
      <c r="I25" s="158"/>
      <c r="J25" s="157">
        <v>178792.61</v>
      </c>
      <c r="K25" s="159"/>
      <c r="L25" s="143">
        <f>J25/H25</f>
        <v>0.9331555845511481</v>
      </c>
      <c r="M25" s="9"/>
    </row>
    <row r="26" spans="2:13" ht="21.75" customHeight="1">
      <c r="B26" s="26"/>
      <c r="C26" s="4" t="s">
        <v>81</v>
      </c>
      <c r="D26" s="166"/>
      <c r="E26" s="21"/>
      <c r="F26" s="156" t="s">
        <v>38</v>
      </c>
      <c r="G26" s="156"/>
      <c r="H26" s="157">
        <f>H27+H28</f>
        <v>92250</v>
      </c>
      <c r="I26" s="158"/>
      <c r="J26" s="157">
        <f>J27+J28</f>
        <v>89687.3</v>
      </c>
      <c r="K26" s="159"/>
      <c r="L26" s="143">
        <f>J26/H26*100%</f>
        <v>0.972220054200542</v>
      </c>
      <c r="M26" s="9"/>
    </row>
    <row r="27" spans="2:13" ht="21.75" customHeight="1">
      <c r="B27" s="26"/>
      <c r="C27" s="4" t="s">
        <v>166</v>
      </c>
      <c r="D27" s="166"/>
      <c r="E27" s="21"/>
      <c r="F27" s="156" t="s">
        <v>38</v>
      </c>
      <c r="G27" s="156" t="s">
        <v>35</v>
      </c>
      <c r="H27" s="157">
        <v>17250</v>
      </c>
      <c r="I27" s="158"/>
      <c r="J27" s="157">
        <v>17250</v>
      </c>
      <c r="K27" s="159"/>
      <c r="L27" s="143">
        <f>H27/J27*100%</f>
        <v>1</v>
      </c>
      <c r="M27" s="9"/>
    </row>
    <row r="28" spans="2:13" ht="24.75" customHeight="1">
      <c r="B28" s="26" t="s">
        <v>21</v>
      </c>
      <c r="C28" s="154" t="s">
        <v>115</v>
      </c>
      <c r="D28" s="167"/>
      <c r="E28" s="21"/>
      <c r="F28" s="156" t="s">
        <v>38</v>
      </c>
      <c r="G28" s="156" t="s">
        <v>37</v>
      </c>
      <c r="H28" s="157">
        <v>75000</v>
      </c>
      <c r="I28" s="168"/>
      <c r="J28" s="157">
        <v>72437.3</v>
      </c>
      <c r="K28" s="159"/>
      <c r="L28" s="143">
        <f>J28/H28*100%</f>
        <v>0.9658306666666667</v>
      </c>
      <c r="M28" s="9"/>
    </row>
    <row r="29" spans="2:13" ht="18.75" customHeight="1" hidden="1">
      <c r="B29" s="27"/>
      <c r="C29" s="169"/>
      <c r="D29" s="155"/>
      <c r="E29" s="21"/>
      <c r="F29" s="156"/>
      <c r="G29" s="156"/>
      <c r="H29" s="157"/>
      <c r="I29" s="158"/>
      <c r="J29" s="157"/>
      <c r="K29" s="170"/>
      <c r="L29" s="143"/>
      <c r="M29" s="12"/>
    </row>
    <row r="30" spans="2:13" ht="18.75" customHeight="1" hidden="1">
      <c r="B30" s="26"/>
      <c r="C30" s="171"/>
      <c r="D30" s="163"/>
      <c r="E30" s="21"/>
      <c r="F30" s="156"/>
      <c r="G30" s="156"/>
      <c r="H30" s="172"/>
      <c r="I30" s="168"/>
      <c r="J30" s="172"/>
      <c r="K30" s="170"/>
      <c r="L30" s="143"/>
      <c r="M30" s="12"/>
    </row>
    <row r="31" spans="2:13" ht="18.75" customHeight="1" hidden="1">
      <c r="B31" s="27"/>
      <c r="C31" s="154"/>
      <c r="D31" s="155"/>
      <c r="E31" s="21"/>
      <c r="F31" s="156"/>
      <c r="G31" s="156"/>
      <c r="H31" s="157"/>
      <c r="I31" s="158"/>
      <c r="J31" s="157"/>
      <c r="K31" s="170"/>
      <c r="L31" s="143"/>
      <c r="M31" s="12"/>
    </row>
    <row r="32" spans="2:13" ht="18.75" customHeight="1" hidden="1">
      <c r="B32" s="27"/>
      <c r="C32" s="154"/>
      <c r="D32" s="155"/>
      <c r="E32" s="21"/>
      <c r="F32" s="156"/>
      <c r="G32" s="156"/>
      <c r="H32" s="157"/>
      <c r="I32" s="158"/>
      <c r="J32" s="157"/>
      <c r="K32" s="170"/>
      <c r="L32" s="143"/>
      <c r="M32" s="9"/>
    </row>
    <row r="33" spans="2:13" ht="18.75" customHeight="1">
      <c r="B33" s="45"/>
      <c r="C33" s="16" t="s">
        <v>82</v>
      </c>
      <c r="D33" s="155"/>
      <c r="E33" s="21"/>
      <c r="F33" s="156" t="s">
        <v>60</v>
      </c>
      <c r="G33" s="156"/>
      <c r="H33" s="157">
        <f>H34</f>
        <v>16300</v>
      </c>
      <c r="I33" s="158"/>
      <c r="J33" s="157">
        <f>J34</f>
        <v>16012.8</v>
      </c>
      <c r="K33" s="170"/>
      <c r="L33" s="143">
        <f>L34</f>
        <v>0.9823803680981594</v>
      </c>
      <c r="M33" s="9"/>
    </row>
    <row r="34" spans="2:13" ht="18.75">
      <c r="B34" s="46" t="s">
        <v>22</v>
      </c>
      <c r="C34" s="16" t="s">
        <v>83</v>
      </c>
      <c r="D34" s="163"/>
      <c r="E34" s="21"/>
      <c r="F34" s="156" t="s">
        <v>60</v>
      </c>
      <c r="G34" s="156" t="s">
        <v>35</v>
      </c>
      <c r="H34" s="157">
        <v>16300</v>
      </c>
      <c r="I34" s="158"/>
      <c r="J34" s="157">
        <v>16012.8</v>
      </c>
      <c r="K34" s="159"/>
      <c r="L34" s="143">
        <f>J34/H34*100%</f>
        <v>0.9823803680981594</v>
      </c>
      <c r="M34" s="12"/>
    </row>
    <row r="35" spans="2:13" ht="18.75" customHeight="1" hidden="1">
      <c r="B35" s="46"/>
      <c r="C35" s="169"/>
      <c r="D35" s="163"/>
      <c r="E35" s="21"/>
      <c r="F35" s="156"/>
      <c r="G35" s="156"/>
      <c r="H35" s="173"/>
      <c r="I35" s="174"/>
      <c r="J35" s="173"/>
      <c r="K35" s="159"/>
      <c r="L35" s="143"/>
      <c r="M35" s="12"/>
    </row>
    <row r="36" spans="2:13" ht="18.75" customHeight="1" hidden="1">
      <c r="B36" s="25"/>
      <c r="C36" s="175"/>
      <c r="D36" s="175"/>
      <c r="E36" s="21"/>
      <c r="F36" s="156"/>
      <c r="G36" s="156"/>
      <c r="H36" s="176"/>
      <c r="I36" s="177"/>
      <c r="J36" s="176"/>
      <c r="K36" s="159"/>
      <c r="L36" s="143"/>
      <c r="M36" s="12"/>
    </row>
    <row r="37" spans="2:13" ht="18.75" customHeight="1" hidden="1">
      <c r="B37" s="25"/>
      <c r="C37" s="175"/>
      <c r="D37" s="175"/>
      <c r="E37" s="21"/>
      <c r="F37" s="156"/>
      <c r="G37" s="156"/>
      <c r="H37" s="176"/>
      <c r="I37" s="177"/>
      <c r="J37" s="176"/>
      <c r="K37" s="159"/>
      <c r="L37" s="143"/>
      <c r="M37" s="12"/>
    </row>
    <row r="38" spans="2:13" ht="18.75" customHeight="1" hidden="1">
      <c r="B38" s="28"/>
      <c r="C38" s="178"/>
      <c r="D38" s="179"/>
      <c r="E38" s="21"/>
      <c r="F38" s="180"/>
      <c r="G38" s="180"/>
      <c r="H38" s="181"/>
      <c r="I38" s="177"/>
      <c r="J38" s="181"/>
      <c r="K38" s="159"/>
      <c r="L38" s="143"/>
      <c r="M38" s="12"/>
    </row>
    <row r="39" spans="2:13" ht="18.75" customHeight="1" hidden="1">
      <c r="B39" s="46"/>
      <c r="C39" s="169"/>
      <c r="D39" s="163"/>
      <c r="E39" s="21"/>
      <c r="F39" s="156"/>
      <c r="G39" s="156"/>
      <c r="H39" s="173"/>
      <c r="I39" s="174"/>
      <c r="J39" s="173"/>
      <c r="K39" s="159"/>
      <c r="L39" s="143"/>
      <c r="M39" s="9"/>
    </row>
    <row r="40" spans="2:13" ht="18.75" customHeight="1" hidden="1">
      <c r="B40" s="45"/>
      <c r="C40" s="165"/>
      <c r="D40" s="163"/>
      <c r="E40" s="21"/>
      <c r="F40" s="156"/>
      <c r="G40" s="156"/>
      <c r="H40" s="173"/>
      <c r="I40" s="174"/>
      <c r="J40" s="173"/>
      <c r="K40" s="159"/>
      <c r="L40" s="143"/>
      <c r="M40" s="9"/>
    </row>
    <row r="41" spans="2:13" ht="18.75" customHeight="1" hidden="1">
      <c r="B41" s="47"/>
      <c r="C41" s="178"/>
      <c r="D41" s="163"/>
      <c r="E41" s="21"/>
      <c r="F41" s="156"/>
      <c r="G41" s="156"/>
      <c r="H41" s="173"/>
      <c r="I41" s="174"/>
      <c r="J41" s="173"/>
      <c r="K41" s="159"/>
      <c r="L41" s="143"/>
      <c r="M41" s="9"/>
    </row>
    <row r="42" spans="2:13" ht="18.75" customHeight="1" hidden="1">
      <c r="B42" s="47"/>
      <c r="C42" s="178"/>
      <c r="D42" s="163"/>
      <c r="E42" s="21"/>
      <c r="F42" s="156"/>
      <c r="G42" s="156"/>
      <c r="H42" s="173"/>
      <c r="I42" s="174"/>
      <c r="J42" s="173"/>
      <c r="K42" s="159"/>
      <c r="L42" s="143"/>
      <c r="M42" s="9"/>
    </row>
    <row r="43" spans="2:13" ht="21" customHeight="1">
      <c r="B43" s="47"/>
      <c r="C43" s="182" t="s">
        <v>167</v>
      </c>
      <c r="D43" s="163"/>
      <c r="E43" s="21"/>
      <c r="F43" s="156" t="s">
        <v>79</v>
      </c>
      <c r="G43" s="156"/>
      <c r="H43" s="157">
        <f>H44</f>
        <v>5000</v>
      </c>
      <c r="I43" s="158"/>
      <c r="J43" s="157">
        <f>J44</f>
        <v>5000</v>
      </c>
      <c r="K43" s="159"/>
      <c r="L43" s="143">
        <f>J43/H43</f>
        <v>1</v>
      </c>
      <c r="M43" s="9"/>
    </row>
    <row r="44" spans="2:13" ht="21" customHeight="1">
      <c r="B44" s="47" t="s">
        <v>28</v>
      </c>
      <c r="C44" s="182" t="s">
        <v>168</v>
      </c>
      <c r="D44" s="183"/>
      <c r="E44" s="32"/>
      <c r="F44" s="162" t="s">
        <v>79</v>
      </c>
      <c r="G44" s="162" t="s">
        <v>36</v>
      </c>
      <c r="H44" s="142">
        <v>5000</v>
      </c>
      <c r="I44" s="147"/>
      <c r="J44" s="142">
        <v>5000</v>
      </c>
      <c r="K44" s="148"/>
      <c r="L44" s="143">
        <f>J44/H44*100%</f>
        <v>1</v>
      </c>
      <c r="M44" s="9"/>
    </row>
    <row r="45" spans="2:13" ht="18" customHeight="1">
      <c r="B45" s="29"/>
      <c r="C45" s="184" t="s">
        <v>33</v>
      </c>
      <c r="D45" s="2"/>
      <c r="E45" s="14"/>
      <c r="F45" s="44"/>
      <c r="G45" s="44"/>
      <c r="H45" s="152">
        <f>H43+H33+H26+H21+H19+H12+H24</f>
        <v>2464626.1399999997</v>
      </c>
      <c r="I45" s="152" t="e">
        <f>I13+I16+I22+I28+#REF!+I34+#REF!+I44+#REF!+I23+I14</f>
        <v>#REF!</v>
      </c>
      <c r="J45" s="152">
        <f>J43+J33+J26+J21+J19+J12+J24</f>
        <v>2189133.94</v>
      </c>
      <c r="K45" s="185"/>
      <c r="L45" s="143">
        <f>J45/H45</f>
        <v>0.8882215052705723</v>
      </c>
      <c r="M45" s="9"/>
    </row>
    <row r="46" spans="2:13" ht="27" hidden="1">
      <c r="B46" s="29"/>
      <c r="C46" s="186" t="s">
        <v>61</v>
      </c>
      <c r="D46" s="108"/>
      <c r="E46" s="14"/>
      <c r="F46" s="31"/>
      <c r="G46" s="31"/>
      <c r="H46" s="187">
        <v>0</v>
      </c>
      <c r="I46" s="188"/>
      <c r="J46" s="189">
        <v>0</v>
      </c>
      <c r="K46" s="187"/>
      <c r="L46" s="9"/>
      <c r="M46" s="9"/>
    </row>
    <row r="47" spans="2:13" ht="18.75" hidden="1">
      <c r="B47" s="30"/>
      <c r="C47" s="151" t="s">
        <v>18</v>
      </c>
      <c r="D47" s="190"/>
      <c r="E47" s="14"/>
      <c r="F47" s="31"/>
      <c r="G47" s="31"/>
      <c r="H47" s="191">
        <f>H45+H46</f>
        <v>2464626.1399999997</v>
      </c>
      <c r="I47" s="192"/>
      <c r="J47" s="193">
        <f>J45+J46</f>
        <v>2189133.94</v>
      </c>
      <c r="K47" s="193"/>
      <c r="L47" s="9"/>
      <c r="M47" s="9"/>
    </row>
    <row r="48" spans="2:13" ht="15.75">
      <c r="B48" s="5"/>
      <c r="C48" s="194"/>
      <c r="D48" s="6"/>
      <c r="E48" s="195"/>
      <c r="F48" s="195"/>
      <c r="G48" s="195"/>
      <c r="H48" s="195"/>
      <c r="I48" s="196"/>
      <c r="J48" s="196" t="s">
        <v>14</v>
      </c>
      <c r="K48" s="196"/>
      <c r="L48" s="4"/>
      <c r="M48" s="4"/>
    </row>
    <row r="49" spans="2:13" ht="18.75" customHeight="1">
      <c r="B49" s="4"/>
      <c r="C49" s="237"/>
      <c r="D49" s="237"/>
      <c r="E49" s="237"/>
      <c r="F49" s="237"/>
      <c r="G49" s="237"/>
      <c r="H49" s="237"/>
      <c r="I49" s="237"/>
      <c r="J49" s="237"/>
      <c r="K49" s="4"/>
      <c r="L49" s="4"/>
      <c r="M49" s="4"/>
    </row>
  </sheetData>
  <sheetProtection/>
  <mergeCells count="11">
    <mergeCell ref="C6:S6"/>
    <mergeCell ref="C49:J49"/>
    <mergeCell ref="A7:M7"/>
    <mergeCell ref="A8:M8"/>
    <mergeCell ref="B10:B11"/>
    <mergeCell ref="C10:C11"/>
    <mergeCell ref="C1:L1"/>
    <mergeCell ref="C2:N2"/>
    <mergeCell ref="C3:N3"/>
    <mergeCell ref="C4:N4"/>
    <mergeCell ref="C5:N5"/>
  </mergeCells>
  <printOptions/>
  <pageMargins left="0.984251968503937" right="0.1968503937007874" top="0.1968503937007874" bottom="0.1968503937007874" header="0.11811023622047245" footer="0.1181102362204724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zoomScalePageLayoutView="0" workbookViewId="0" topLeftCell="A3">
      <selection activeCell="S24" sqref="S24"/>
    </sheetView>
  </sheetViews>
  <sheetFormatPr defaultColWidth="9.00390625" defaultRowHeight="12.75"/>
  <cols>
    <col min="1" max="1" width="37.875" style="0" customWidth="1"/>
    <col min="2" max="2" width="28.625" style="0" customWidth="1"/>
    <col min="3" max="3" width="12.25390625" style="0" hidden="1" customWidth="1"/>
    <col min="4" max="4" width="0.12890625" style="0" customWidth="1"/>
    <col min="5" max="5" width="19.125" style="0" customWidth="1"/>
    <col min="6" max="6" width="0.12890625" style="0" customWidth="1"/>
    <col min="7" max="7" width="9.625" style="0" hidden="1" customWidth="1"/>
    <col min="8" max="8" width="9.375" style="0" customWidth="1"/>
    <col min="9" max="9" width="5.875" style="0" customWidth="1"/>
    <col min="10" max="10" width="6.875" style="0" customWidth="1"/>
    <col min="11" max="11" width="0.12890625" style="0" hidden="1" customWidth="1"/>
    <col min="12" max="16" width="8.875" style="0" hidden="1" customWidth="1"/>
    <col min="17" max="17" width="1.12109375" style="0" hidden="1" customWidth="1"/>
  </cols>
  <sheetData>
    <row r="1" ht="15" customHeight="1" hidden="1">
      <c r="A1" s="1"/>
    </row>
    <row r="2" ht="15.75" hidden="1">
      <c r="A2" s="1"/>
    </row>
    <row r="3" ht="15.75">
      <c r="A3" s="1"/>
    </row>
    <row r="4" spans="1:17" ht="19.5" customHeight="1">
      <c r="A4" s="247" t="s">
        <v>203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</row>
    <row r="5" spans="1:17" ht="18" customHeight="1">
      <c r="A5" s="247" t="s">
        <v>236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</row>
    <row r="6" spans="1:17" ht="18.75" hidden="1">
      <c r="A6" s="60"/>
      <c r="B6" s="60"/>
      <c r="C6" s="60"/>
      <c r="D6" s="60"/>
      <c r="E6" s="60" t="s">
        <v>13</v>
      </c>
      <c r="F6" s="61"/>
      <c r="G6" s="61"/>
      <c r="H6" s="61"/>
      <c r="I6" s="61"/>
      <c r="J6" s="61"/>
      <c r="K6" s="61"/>
      <c r="L6" s="61"/>
      <c r="M6" s="60"/>
      <c r="N6" s="60"/>
      <c r="O6" s="60"/>
      <c r="P6" s="60"/>
      <c r="Q6" s="61"/>
    </row>
    <row r="7" spans="1:17" ht="18.75" hidden="1">
      <c r="A7" s="60"/>
      <c r="B7" s="60"/>
      <c r="C7" s="60"/>
      <c r="D7" s="60"/>
      <c r="E7" s="251" t="s">
        <v>62</v>
      </c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</row>
    <row r="8" spans="1:17" ht="18.75" hidden="1">
      <c r="A8" s="60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60"/>
      <c r="N8" s="60"/>
      <c r="O8" s="60"/>
      <c r="P8" s="60"/>
      <c r="Q8" s="60"/>
    </row>
    <row r="9" spans="1:17" ht="18" customHeight="1">
      <c r="A9" s="247" t="s">
        <v>153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</row>
    <row r="10" spans="1:17" ht="18" customHeight="1" hidden="1">
      <c r="A10" s="247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</row>
    <row r="11" spans="1:17" ht="18" customHeight="1" hidden="1">
      <c r="A11" s="247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</row>
    <row r="12" spans="1:17" ht="18" customHeight="1">
      <c r="A12" s="247" t="s">
        <v>211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62"/>
      <c r="N12" s="62"/>
      <c r="O12" s="62"/>
      <c r="P12" s="62"/>
      <c r="Q12" s="62"/>
    </row>
    <row r="13" spans="1:17" ht="15.75" customHeight="1">
      <c r="A13" s="247" t="s">
        <v>239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</row>
    <row r="14" spans="1:17" ht="15.75" customHeight="1" hidden="1">
      <c r="A14" s="244" t="s">
        <v>237</v>
      </c>
      <c r="B14" s="244"/>
      <c r="C14" s="244"/>
      <c r="D14" s="244"/>
      <c r="E14" s="244"/>
      <c r="F14" s="244"/>
      <c r="G14" s="244"/>
      <c r="H14" s="254"/>
      <c r="I14" s="254"/>
      <c r="J14" s="254"/>
      <c r="K14" s="254"/>
      <c r="L14" s="34"/>
      <c r="M14" s="34"/>
      <c r="N14" s="34"/>
      <c r="O14" s="34"/>
      <c r="P14" s="34"/>
      <c r="Q14" s="34"/>
    </row>
    <row r="15" spans="1:17" ht="15.75" customHeight="1" hidden="1">
      <c r="A15" s="244"/>
      <c r="B15" s="244"/>
      <c r="C15" s="244"/>
      <c r="D15" s="244"/>
      <c r="E15" s="244"/>
      <c r="F15" s="244"/>
      <c r="G15" s="244"/>
      <c r="H15" s="254"/>
      <c r="I15" s="254"/>
      <c r="J15" s="254"/>
      <c r="K15" s="254"/>
      <c r="L15" s="34"/>
      <c r="M15" s="34"/>
      <c r="N15" s="34"/>
      <c r="O15" s="34"/>
      <c r="P15" s="34"/>
      <c r="Q15" s="34"/>
    </row>
    <row r="16" spans="1:17" ht="15.75" customHeight="1" hidden="1">
      <c r="A16" s="244"/>
      <c r="B16" s="244"/>
      <c r="C16" s="244"/>
      <c r="D16" s="244"/>
      <c r="E16" s="244"/>
      <c r="F16" s="244"/>
      <c r="G16" s="244"/>
      <c r="H16" s="254"/>
      <c r="I16" s="254"/>
      <c r="J16" s="254"/>
      <c r="K16" s="254"/>
      <c r="L16" s="34"/>
      <c r="M16" s="34"/>
      <c r="N16" s="34"/>
      <c r="O16" s="34"/>
      <c r="P16" s="34"/>
      <c r="Q16" s="34"/>
    </row>
    <row r="17" spans="1:17" ht="10.5" customHeight="1">
      <c r="A17" s="244"/>
      <c r="B17" s="244"/>
      <c r="C17" s="244"/>
      <c r="D17" s="244"/>
      <c r="E17" s="244"/>
      <c r="F17" s="244"/>
      <c r="G17" s="244"/>
      <c r="H17" s="254"/>
      <c r="I17" s="254"/>
      <c r="J17" s="254"/>
      <c r="K17" s="254"/>
      <c r="L17" s="34"/>
      <c r="M17" s="34"/>
      <c r="N17" s="34"/>
      <c r="O17" s="34"/>
      <c r="P17" s="34"/>
      <c r="Q17" s="34"/>
    </row>
    <row r="18" spans="1:17" ht="33" customHeight="1" thickBot="1">
      <c r="A18" s="244"/>
      <c r="B18" s="244"/>
      <c r="C18" s="244"/>
      <c r="D18" s="244"/>
      <c r="E18" s="244"/>
      <c r="F18" s="244"/>
      <c r="G18" s="244"/>
      <c r="H18" s="254"/>
      <c r="I18" s="254"/>
      <c r="J18" s="254"/>
      <c r="K18" s="254"/>
      <c r="L18" s="34"/>
      <c r="M18" s="34"/>
      <c r="N18" s="34"/>
      <c r="O18" s="34"/>
      <c r="P18" s="34"/>
      <c r="Q18" s="34"/>
    </row>
    <row r="19" spans="1:17" ht="12.75" customHeight="1" hidden="1">
      <c r="A19" s="244"/>
      <c r="B19" s="244"/>
      <c r="C19" s="244"/>
      <c r="D19" s="244"/>
      <c r="E19" s="244"/>
      <c r="F19" s="244"/>
      <c r="G19" s="244"/>
      <c r="H19" s="254"/>
      <c r="I19" s="254"/>
      <c r="J19" s="254"/>
      <c r="K19" s="254"/>
      <c r="L19" s="34"/>
      <c r="M19" s="34"/>
      <c r="N19" s="34"/>
      <c r="O19" s="34"/>
      <c r="P19" s="34"/>
      <c r="Q19" s="34"/>
    </row>
    <row r="20" spans="1:17" ht="33" customHeight="1" hidden="1" thickBot="1">
      <c r="A20" s="255"/>
      <c r="B20" s="255"/>
      <c r="C20" s="255"/>
      <c r="D20" s="255"/>
      <c r="E20" s="255"/>
      <c r="F20" s="255"/>
      <c r="G20" s="255"/>
      <c r="H20" s="256"/>
      <c r="I20" s="256"/>
      <c r="J20" s="256"/>
      <c r="K20" s="256"/>
      <c r="L20" s="34"/>
      <c r="M20" s="34"/>
      <c r="N20" s="34"/>
      <c r="O20" s="34"/>
      <c r="P20" s="34"/>
      <c r="Q20" s="34"/>
    </row>
    <row r="21" spans="1:11" ht="12.75">
      <c r="A21" s="252" t="s">
        <v>110</v>
      </c>
      <c r="B21" s="249" t="s">
        <v>63</v>
      </c>
      <c r="C21" s="249" t="s">
        <v>40</v>
      </c>
      <c r="D21" s="249" t="s">
        <v>41</v>
      </c>
      <c r="E21" s="249" t="s">
        <v>68</v>
      </c>
      <c r="F21" s="249"/>
      <c r="G21" s="269"/>
      <c r="H21" s="246" t="s">
        <v>212</v>
      </c>
      <c r="I21" s="246"/>
      <c r="J21" s="246"/>
      <c r="K21" s="246"/>
    </row>
    <row r="22" spans="1:11" ht="62.25" customHeight="1">
      <c r="A22" s="253"/>
      <c r="B22" s="246"/>
      <c r="C22" s="246"/>
      <c r="D22" s="246"/>
      <c r="E22" s="246"/>
      <c r="F22" s="246"/>
      <c r="G22" s="270"/>
      <c r="H22" s="246"/>
      <c r="I22" s="246"/>
      <c r="J22" s="246"/>
      <c r="K22" s="246"/>
    </row>
    <row r="23" spans="1:11" ht="12.75">
      <c r="A23" s="250" t="s">
        <v>64</v>
      </c>
      <c r="B23" s="216"/>
      <c r="C23" s="246">
        <v>4500</v>
      </c>
      <c r="D23" s="246">
        <v>0</v>
      </c>
      <c r="E23" s="257">
        <f>E25</f>
        <v>310826.14000000013</v>
      </c>
      <c r="F23" s="259"/>
      <c r="G23" s="268"/>
      <c r="H23" s="246">
        <f>H25</f>
        <v>-10849.14000000013</v>
      </c>
      <c r="I23" s="246"/>
      <c r="J23" s="246"/>
      <c r="K23" s="246"/>
    </row>
    <row r="24" spans="1:11" ht="32.25" customHeight="1">
      <c r="A24" s="250"/>
      <c r="B24" s="216"/>
      <c r="C24" s="246"/>
      <c r="D24" s="246"/>
      <c r="E24" s="246"/>
      <c r="F24" s="259"/>
      <c r="G24" s="268"/>
      <c r="H24" s="246"/>
      <c r="I24" s="246"/>
      <c r="J24" s="246"/>
      <c r="K24" s="246"/>
    </row>
    <row r="25" spans="1:11" ht="12.75">
      <c r="A25" s="250" t="s">
        <v>67</v>
      </c>
      <c r="B25" s="216" t="s">
        <v>155</v>
      </c>
      <c r="C25" s="246">
        <v>17500</v>
      </c>
      <c r="D25" s="246">
        <v>1600</v>
      </c>
      <c r="E25" s="257">
        <f>E27+E29</f>
        <v>310826.14000000013</v>
      </c>
      <c r="F25" s="259"/>
      <c r="G25" s="268"/>
      <c r="H25" s="246">
        <f>H27+H29</f>
        <v>-10849.14000000013</v>
      </c>
      <c r="I25" s="246"/>
      <c r="J25" s="246"/>
      <c r="K25" s="246"/>
    </row>
    <row r="26" spans="1:11" ht="7.5" customHeight="1">
      <c r="A26" s="250"/>
      <c r="B26" s="216"/>
      <c r="C26" s="246"/>
      <c r="D26" s="246"/>
      <c r="E26" s="246"/>
      <c r="F26" s="259"/>
      <c r="G26" s="268"/>
      <c r="H26" s="246"/>
      <c r="I26" s="246"/>
      <c r="J26" s="246"/>
      <c r="K26" s="246"/>
    </row>
    <row r="27" spans="1:11" ht="12.75" customHeight="1">
      <c r="A27" s="250" t="s">
        <v>133</v>
      </c>
      <c r="B27" s="216" t="s">
        <v>65</v>
      </c>
      <c r="C27" s="245">
        <v>70120</v>
      </c>
      <c r="D27" s="257"/>
      <c r="E27" s="262">
        <v>-2153800</v>
      </c>
      <c r="F27" s="266"/>
      <c r="G27" s="264"/>
      <c r="H27" s="246">
        <v>-2199983.08</v>
      </c>
      <c r="I27" s="246"/>
      <c r="J27" s="246"/>
      <c r="K27" s="246"/>
    </row>
    <row r="28" spans="1:11" ht="48.75" customHeight="1">
      <c r="A28" s="250"/>
      <c r="B28" s="216"/>
      <c r="C28" s="245"/>
      <c r="D28" s="246"/>
      <c r="E28" s="262"/>
      <c r="F28" s="266"/>
      <c r="G28" s="264"/>
      <c r="H28" s="246"/>
      <c r="I28" s="246"/>
      <c r="J28" s="246"/>
      <c r="K28" s="246"/>
    </row>
    <row r="29" spans="1:11" ht="12.75" customHeight="1">
      <c r="A29" s="250" t="s">
        <v>134</v>
      </c>
      <c r="B29" s="216" t="s">
        <v>66</v>
      </c>
      <c r="C29" s="246">
        <v>137000</v>
      </c>
      <c r="D29" s="246">
        <v>7000</v>
      </c>
      <c r="E29" s="262">
        <v>2464626.14</v>
      </c>
      <c r="F29" s="266"/>
      <c r="G29" s="264"/>
      <c r="H29" s="246">
        <v>2189133.94</v>
      </c>
      <c r="I29" s="246"/>
      <c r="J29" s="246"/>
      <c r="K29" s="246"/>
    </row>
    <row r="30" spans="1:11" ht="60" customHeight="1" thickBot="1">
      <c r="A30" s="258"/>
      <c r="B30" s="260"/>
      <c r="C30" s="261"/>
      <c r="D30" s="261"/>
      <c r="E30" s="263"/>
      <c r="F30" s="267"/>
      <c r="G30" s="265"/>
      <c r="H30" s="246"/>
      <c r="I30" s="246"/>
      <c r="J30" s="246"/>
      <c r="K30" s="246"/>
    </row>
  </sheetData>
  <sheetProtection/>
  <mergeCells count="50">
    <mergeCell ref="F27:F28"/>
    <mergeCell ref="G21:G22"/>
    <mergeCell ref="G25:G26"/>
    <mergeCell ref="H23:K24"/>
    <mergeCell ref="F23:F24"/>
    <mergeCell ref="B8:L8"/>
    <mergeCell ref="A12:L12"/>
    <mergeCell ref="C21:C22"/>
    <mergeCell ref="D25:D26"/>
    <mergeCell ref="E25:E26"/>
    <mergeCell ref="A27:A28"/>
    <mergeCell ref="B27:B28"/>
    <mergeCell ref="G29:G30"/>
    <mergeCell ref="F29:F30"/>
    <mergeCell ref="H25:K26"/>
    <mergeCell ref="G23:G24"/>
    <mergeCell ref="G27:G28"/>
    <mergeCell ref="H27:K28"/>
    <mergeCell ref="H29:K30"/>
    <mergeCell ref="E27:E28"/>
    <mergeCell ref="C23:C24"/>
    <mergeCell ref="D23:D24"/>
    <mergeCell ref="E23:E24"/>
    <mergeCell ref="A29:A30"/>
    <mergeCell ref="F25:F26"/>
    <mergeCell ref="B29:B30"/>
    <mergeCell ref="C29:C30"/>
    <mergeCell ref="D29:D30"/>
    <mergeCell ref="E29:E30"/>
    <mergeCell ref="D27:D28"/>
    <mergeCell ref="A10:Q10"/>
    <mergeCell ref="E7:Q7"/>
    <mergeCell ref="A4:Q4"/>
    <mergeCell ref="A5:Q5"/>
    <mergeCell ref="A9:Q9"/>
    <mergeCell ref="A25:A26"/>
    <mergeCell ref="A21:A22"/>
    <mergeCell ref="B21:B22"/>
    <mergeCell ref="D21:D22"/>
    <mergeCell ref="A14:K20"/>
    <mergeCell ref="C27:C28"/>
    <mergeCell ref="B25:B26"/>
    <mergeCell ref="C25:C26"/>
    <mergeCell ref="A11:Q11"/>
    <mergeCell ref="A13:Q13"/>
    <mergeCell ref="E21:E22"/>
    <mergeCell ref="F21:F22"/>
    <mergeCell ref="H21:K22"/>
    <mergeCell ref="A23:A24"/>
    <mergeCell ref="B23:B24"/>
  </mergeCells>
  <printOptions/>
  <pageMargins left="0.984251968503937" right="0" top="0.3937007874015748" bottom="0.3937007874015748" header="0.5118110236220472" footer="0.5118110236220472"/>
  <pageSetup horizontalDpi="600" verticalDpi="600" orientation="landscape" paperSize="9" scale="88" r:id="rId2"/>
  <colBreaks count="1" manualBreakCount="1">
    <brk id="12" min="3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1</cp:lastModifiedBy>
  <cp:lastPrinted>2021-04-30T03:21:13Z</cp:lastPrinted>
  <dcterms:created xsi:type="dcterms:W3CDTF">2006-04-04T06:58:31Z</dcterms:created>
  <dcterms:modified xsi:type="dcterms:W3CDTF">2021-05-26T02:15:49Z</dcterms:modified>
  <cp:category/>
  <cp:version/>
  <cp:contentType/>
  <cp:contentStatus/>
</cp:coreProperties>
</file>